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RN1 - KOMUNIKACE R1" sheetId="2" r:id="rId2"/>
    <sheet name="ZRN2 - VEŘEJNÉ OSVĚTLENÍ R1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'ZRN1 - KOMUNIKACE R1'!$C$125:$K$368</definedName>
    <definedName name="_xlnm.Print_Area" localSheetId="1">'ZRN1 - KOMUNIKACE R1'!$C$4:$J$76,'ZRN1 - KOMUNIKACE R1'!$C$113:$K$368</definedName>
    <definedName name="_xlnm.Print_Titles" localSheetId="1">'ZRN1 - KOMUNIKACE R1'!$125:$125</definedName>
    <definedName name="_xlnm._FilterDatabase" localSheetId="2" hidden="1">'ZRN2 - VEŘEJNÉ OSVĚTLENÍ R1'!$C$119:$K$217</definedName>
    <definedName name="_xlnm.Print_Area" localSheetId="2">'ZRN2 - VEŘEJNÉ OSVĚTLENÍ R1'!$C$4:$J$76,'ZRN2 - VEŘEJNÉ OSVĚTLENÍ R1'!$C$107:$K$217</definedName>
    <definedName name="_xlnm.Print_Titles" localSheetId="2">'ZRN2 - VEŘEJNÉ OSVĚTLENÍ R1'!$119:$119</definedName>
    <definedName name="_xlnm._FilterDatabase" localSheetId="3" hidden="1">'VON - VEDLEJŠÍ A OSTATNÍ ...'!$C$119:$K$149</definedName>
    <definedName name="_xlnm.Print_Area" localSheetId="3">'VON - VEDLEJŠÍ A OSTATNÍ ...'!$C$4:$J$76,'VON - VEDLEJŠÍ A OSTATNÍ ...'!$C$107:$K$149</definedName>
    <definedName name="_xlnm.Print_Titles" localSheetId="3">'VON - VEDLEJŠÍ A OSTATNÍ ...'!$119:$119</definedName>
    <definedName name="_xlnm.Print_Area" localSheetId="4">'Seznam figur'!$C$4:$G$269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47"/>
  <c r="BH147"/>
  <c r="BG147"/>
  <c r="BF147"/>
  <c r="T147"/>
  <c r="T146"/>
  <c r="R147"/>
  <c r="R146"/>
  <c r="P147"/>
  <c r="P146"/>
  <c r="BI142"/>
  <c r="BH142"/>
  <c r="BG142"/>
  <c r="BF142"/>
  <c r="T142"/>
  <c r="T133"/>
  <c r="R142"/>
  <c r="R133"/>
  <c r="P142"/>
  <c r="P133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3" r="J37"/>
  <c r="J36"/>
  <c i="1" r="AY96"/>
  <c i="3" r="J35"/>
  <c i="1" r="AX96"/>
  <c i="3"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2" r="J37"/>
  <c r="J36"/>
  <c i="1" r="AY95"/>
  <c i="2" r="J35"/>
  <c i="1" r="AX95"/>
  <c i="2"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T360"/>
  <c r="R361"/>
  <c r="R360"/>
  <c r="P361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T202"/>
  <c r="R203"/>
  <c r="R202"/>
  <c r="P203"/>
  <c r="P202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1" r="L90"/>
  <c r="AM90"/>
  <c r="AM89"/>
  <c r="L89"/>
  <c r="AM87"/>
  <c r="L87"/>
  <c r="L85"/>
  <c r="L84"/>
  <c i="2" r="BK351"/>
  <c r="J350"/>
  <c r="J346"/>
  <c r="BK341"/>
  <c r="J335"/>
  <c r="BK323"/>
  <c r="J317"/>
  <c r="J307"/>
  <c r="J298"/>
  <c r="BK287"/>
  <c r="BK284"/>
  <c r="BK273"/>
  <c r="BK265"/>
  <c r="J255"/>
  <c r="BK239"/>
  <c r="J220"/>
  <c r="BK197"/>
  <c r="J189"/>
  <c r="J179"/>
  <c r="BK161"/>
  <c r="BK147"/>
  <c r="BK138"/>
  <c i="1" r="AS94"/>
  <c i="2" r="BK344"/>
  <c r="BK337"/>
  <c r="J327"/>
  <c r="J313"/>
  <c r="BK301"/>
  <c r="J291"/>
  <c r="BK283"/>
  <c r="J278"/>
  <c r="BK263"/>
  <c r="BK250"/>
  <c r="J223"/>
  <c r="BK203"/>
  <c r="J171"/>
  <c r="J159"/>
  <c r="J147"/>
  <c r="J134"/>
  <c r="BK354"/>
  <c r="J323"/>
  <c r="BK311"/>
  <c r="J295"/>
  <c r="BK286"/>
  <c r="J273"/>
  <c r="J257"/>
  <c r="J243"/>
  <c r="BK227"/>
  <c r="BK220"/>
  <c r="J197"/>
  <c r="BK179"/>
  <c r="BK163"/>
  <c r="BK157"/>
  <c r="J144"/>
  <c r="BK132"/>
  <c r="J366"/>
  <c i="3" r="BK195"/>
  <c r="J177"/>
  <c r="J150"/>
  <c r="BK123"/>
  <c r="J204"/>
  <c r="J197"/>
  <c r="BK178"/>
  <c r="J165"/>
  <c r="J131"/>
  <c r="BK208"/>
  <c r="BK200"/>
  <c r="BK176"/>
  <c r="BK166"/>
  <c r="BK154"/>
  <c r="J142"/>
  <c r="BK131"/>
  <c r="BK212"/>
  <c r="BK186"/>
  <c r="BK167"/>
  <c r="BK162"/>
  <c r="J154"/>
  <c r="BK135"/>
  <c i="4" r="BK123"/>
  <c r="J131"/>
  <c r="J134"/>
  <c r="BK125"/>
  <c r="J123"/>
  <c i="2" r="BK366"/>
  <c r="BK350"/>
  <c r="BK346"/>
  <c r="J343"/>
  <c r="J337"/>
  <c r="J331"/>
  <c r="BK319"/>
  <c r="BK309"/>
  <c r="J301"/>
  <c r="J288"/>
  <c r="J285"/>
  <c r="J280"/>
  <c r="J267"/>
  <c r="BK259"/>
  <c r="BK243"/>
  <c r="J227"/>
  <c r="BK206"/>
  <c r="J191"/>
  <c r="J183"/>
  <c r="BK165"/>
  <c r="J155"/>
  <c r="BK146"/>
  <c r="J136"/>
  <c r="J132"/>
  <c r="BK361"/>
  <c r="J358"/>
  <c r="J347"/>
  <c r="BK339"/>
  <c r="BK331"/>
  <c r="BK317"/>
  <c r="BK307"/>
  <c r="BK295"/>
  <c r="J284"/>
  <c r="BK276"/>
  <c r="BK267"/>
  <c r="BK257"/>
  <c r="BK225"/>
  <c r="J212"/>
  <c r="J177"/>
  <c r="J163"/>
  <c r="BK148"/>
  <c r="BK136"/>
  <c r="BK129"/>
  <c r="BK327"/>
  <c r="J315"/>
  <c r="J303"/>
  <c r="J287"/>
  <c r="BK269"/>
  <c r="BK261"/>
  <c r="J247"/>
  <c r="BK233"/>
  <c r="J225"/>
  <c r="J206"/>
  <c r="BK183"/>
  <c r="J169"/>
  <c r="BK159"/>
  <c r="J153"/>
  <c r="J142"/>
  <c r="BK130"/>
  <c i="3" r="J206"/>
  <c r="J193"/>
  <c r="BK180"/>
  <c r="J159"/>
  <c r="BK133"/>
  <c r="J208"/>
  <c r="J195"/>
  <c r="BK177"/>
  <c r="J164"/>
  <c r="J133"/>
  <c r="BK210"/>
  <c r="J202"/>
  <c r="J190"/>
  <c r="J167"/>
  <c r="BK161"/>
  <c r="J144"/>
  <c r="J137"/>
  <c r="J216"/>
  <c r="BK204"/>
  <c r="J180"/>
  <c r="J173"/>
  <c r="J161"/>
  <c r="J147"/>
  <c r="BK137"/>
  <c i="4" r="J142"/>
  <c r="BK129"/>
  <c i="2" r="BK144"/>
  <c r="J361"/>
  <c r="BK356"/>
  <c r="BK343"/>
  <c r="BK335"/>
  <c r="BK329"/>
  <c r="BK315"/>
  <c r="BK303"/>
  <c r="BK285"/>
  <c r="BK280"/>
  <c r="J269"/>
  <c r="BK253"/>
  <c r="J230"/>
  <c r="BK191"/>
  <c r="BK169"/>
  <c r="BK149"/>
  <c r="J146"/>
  <c r="J131"/>
  <c r="J354"/>
  <c r="BK321"/>
  <c r="J305"/>
  <c r="J283"/>
  <c r="J271"/>
  <c r="J263"/>
  <c r="J253"/>
  <c r="J237"/>
  <c r="BK223"/>
  <c r="J203"/>
  <c r="BK189"/>
  <c r="J165"/>
  <c r="J149"/>
  <c r="J138"/>
  <c r="J129"/>
  <c i="3" r="BK202"/>
  <c r="J186"/>
  <c r="BK173"/>
  <c r="J141"/>
  <c r="J210"/>
  <c r="J203"/>
  <c r="J200"/>
  <c r="BK190"/>
  <c r="BK175"/>
  <c r="J148"/>
  <c r="BK127"/>
  <c r="BK206"/>
  <c r="BK197"/>
  <c r="J182"/>
  <c r="J162"/>
  <c r="BK150"/>
  <c r="J135"/>
  <c r="J123"/>
  <c r="BK188"/>
  <c r="BK182"/>
  <c r="J175"/>
  <c r="J166"/>
  <c r="BK159"/>
  <c r="BK142"/>
  <c i="4" r="J125"/>
  <c r="BK134"/>
  <c r="BK147"/>
  <c r="BK127"/>
  <c r="J127"/>
  <c i="2" r="J356"/>
  <c r="BK347"/>
  <c r="J344"/>
  <c r="J339"/>
  <c r="J333"/>
  <c r="BK313"/>
  <c r="BK305"/>
  <c r="BK291"/>
  <c r="J286"/>
  <c r="BK282"/>
  <c r="J276"/>
  <c r="J261"/>
  <c r="J250"/>
  <c r="BK237"/>
  <c r="BK212"/>
  <c r="BK195"/>
  <c r="J185"/>
  <c r="BK177"/>
  <c r="J157"/>
  <c r="J148"/>
  <c r="BK140"/>
  <c r="BK134"/>
  <c r="BK363"/>
  <c r="BK358"/>
  <c r="J351"/>
  <c r="J341"/>
  <c r="BK333"/>
  <c r="J321"/>
  <c r="J311"/>
  <c r="BK298"/>
  <c r="J282"/>
  <c r="BK271"/>
  <c r="J259"/>
  <c r="BK247"/>
  <c r="J233"/>
  <c r="BK217"/>
  <c r="BK185"/>
  <c r="BK153"/>
  <c r="BK142"/>
  <c r="J130"/>
  <c r="J329"/>
  <c r="J319"/>
  <c r="J309"/>
  <c r="BK288"/>
  <c r="BK278"/>
  <c r="J265"/>
  <c r="BK255"/>
  <c r="J239"/>
  <c r="BK230"/>
  <c r="J217"/>
  <c r="J195"/>
  <c r="BK171"/>
  <c r="J161"/>
  <c r="BK155"/>
  <c r="J140"/>
  <c r="BK131"/>
  <c r="J363"/>
  <c i="3" r="J201"/>
  <c r="J188"/>
  <c r="J169"/>
  <c r="BK148"/>
  <c r="BK216"/>
  <c r="BK205"/>
  <c r="BK201"/>
  <c r="BK193"/>
  <c r="J176"/>
  <c r="J156"/>
  <c r="J212"/>
  <c r="BK203"/>
  <c r="BK184"/>
  <c r="BK169"/>
  <c r="BK165"/>
  <c r="BK147"/>
  <c r="BK141"/>
  <c r="J127"/>
  <c r="J205"/>
  <c r="J184"/>
  <c r="J178"/>
  <c r="BK164"/>
  <c r="BK156"/>
  <c r="BK144"/>
  <c i="4" r="J147"/>
  <c r="J129"/>
  <c r="BK131"/>
  <c r="BK142"/>
  <c i="2" l="1" r="T128"/>
  <c r="P205"/>
  <c r="R252"/>
  <c r="P281"/>
  <c r="R345"/>
  <c r="BK362"/>
  <c r="J362"/>
  <c r="J106"/>
  <c i="3" r="R122"/>
  <c r="P168"/>
  <c r="P207"/>
  <c i="4" r="P122"/>
  <c r="P121"/>
  <c r="P120"/>
  <c i="1" r="AU97"/>
  <c i="2" r="BK128"/>
  <c r="J128"/>
  <c r="J98"/>
  <c r="R205"/>
  <c r="P252"/>
  <c r="R281"/>
  <c r="P345"/>
  <c r="T362"/>
  <c i="3" r="T122"/>
  <c r="BK168"/>
  <c r="J168"/>
  <c r="J99"/>
  <c r="BK207"/>
  <c r="J207"/>
  <c r="J100"/>
  <c i="4" r="R122"/>
  <c r="R121"/>
  <c r="R120"/>
  <c i="2" r="P128"/>
  <c r="P127"/>
  <c r="P126"/>
  <c i="1" r="AU95"/>
  <c i="2" r="T205"/>
  <c r="T252"/>
  <c r="BK281"/>
  <c r="J281"/>
  <c r="J103"/>
  <c r="BK345"/>
  <c r="J345"/>
  <c r="J104"/>
  <c r="P362"/>
  <c i="3" r="P122"/>
  <c r="P121"/>
  <c r="P120"/>
  <c i="1" r="AU96"/>
  <c i="3" r="T168"/>
  <c r="T207"/>
  <c i="4" r="T122"/>
  <c r="T121"/>
  <c r="T120"/>
  <c i="2" r="R128"/>
  <c r="R127"/>
  <c r="R126"/>
  <c r="BK205"/>
  <c r="J205"/>
  <c r="J100"/>
  <c r="BK252"/>
  <c r="J252"/>
  <c r="J102"/>
  <c r="T281"/>
  <c r="T345"/>
  <c r="R362"/>
  <c i="3" r="BK122"/>
  <c r="J122"/>
  <c r="J98"/>
  <c r="R168"/>
  <c r="R207"/>
  <c i="4" r="BK122"/>
  <c r="J122"/>
  <c r="J98"/>
  <c i="2" r="BK202"/>
  <c r="J202"/>
  <c r="J99"/>
  <c r="BK360"/>
  <c r="J360"/>
  <c r="J105"/>
  <c r="BK249"/>
  <c r="J249"/>
  <c r="J101"/>
  <c i="4" r="BK133"/>
  <c r="J133"/>
  <c r="J99"/>
  <c r="BK146"/>
  <c r="J146"/>
  <c r="J100"/>
  <c r="J89"/>
  <c r="BE127"/>
  <c r="BE129"/>
  <c r="E110"/>
  <c r="BE134"/>
  <c r="F92"/>
  <c r="BE123"/>
  <c r="BE125"/>
  <c r="BE131"/>
  <c r="BE142"/>
  <c r="BE147"/>
  <c i="3" r="BE123"/>
  <c r="BE131"/>
  <c r="BE148"/>
  <c r="BE175"/>
  <c r="BE190"/>
  <c r="BE193"/>
  <c r="BE195"/>
  <c r="BE200"/>
  <c r="BE201"/>
  <c r="BE202"/>
  <c r="BE205"/>
  <c r="BE208"/>
  <c r="BE210"/>
  <c r="BE212"/>
  <c r="BE216"/>
  <c r="J89"/>
  <c r="BE133"/>
  <c r="BE147"/>
  <c r="BE173"/>
  <c r="BE177"/>
  <c r="BE186"/>
  <c r="BE204"/>
  <c r="E110"/>
  <c r="F117"/>
  <c r="BE135"/>
  <c r="BE137"/>
  <c r="BE142"/>
  <c r="BE144"/>
  <c r="BE150"/>
  <c r="BE164"/>
  <c r="BE165"/>
  <c r="BE166"/>
  <c r="BE169"/>
  <c r="BE180"/>
  <c r="BE182"/>
  <c r="BE184"/>
  <c r="BE206"/>
  <c r="BE127"/>
  <c r="BE141"/>
  <c r="BE154"/>
  <c r="BE156"/>
  <c r="BE159"/>
  <c r="BE161"/>
  <c r="BE162"/>
  <c r="BE167"/>
  <c r="BE176"/>
  <c r="BE178"/>
  <c r="BE188"/>
  <c r="BE197"/>
  <c r="BE203"/>
  <c i="2" r="J89"/>
  <c r="E116"/>
  <c r="BE129"/>
  <c r="BE136"/>
  <c r="BE144"/>
  <c r="BE148"/>
  <c r="BE149"/>
  <c r="BE155"/>
  <c r="BE161"/>
  <c r="BE169"/>
  <c r="BE179"/>
  <c r="BE195"/>
  <c r="BE197"/>
  <c r="BE212"/>
  <c r="BE217"/>
  <c r="BE220"/>
  <c r="BE227"/>
  <c r="BE230"/>
  <c r="BE247"/>
  <c r="BE250"/>
  <c r="BE253"/>
  <c r="BE259"/>
  <c r="BE267"/>
  <c r="BE271"/>
  <c r="BE276"/>
  <c r="BE284"/>
  <c r="BE285"/>
  <c r="BE287"/>
  <c r="BE307"/>
  <c r="BE351"/>
  <c r="F123"/>
  <c r="BE130"/>
  <c r="BE131"/>
  <c r="BE134"/>
  <c r="BE140"/>
  <c r="BE147"/>
  <c r="BE157"/>
  <c r="BE165"/>
  <c r="BE183"/>
  <c r="BE189"/>
  <c r="BE203"/>
  <c r="BE223"/>
  <c r="BE237"/>
  <c r="BE243"/>
  <c r="BE255"/>
  <c r="BE265"/>
  <c r="BE269"/>
  <c r="BE273"/>
  <c r="BE280"/>
  <c r="BE282"/>
  <c r="BE288"/>
  <c r="BE291"/>
  <c r="BE295"/>
  <c r="BE301"/>
  <c r="BE313"/>
  <c r="BE319"/>
  <c r="BE321"/>
  <c r="BE323"/>
  <c r="BE327"/>
  <c r="BE329"/>
  <c r="BE331"/>
  <c r="BE333"/>
  <c r="BE337"/>
  <c r="BE339"/>
  <c r="BE341"/>
  <c r="BE343"/>
  <c r="BE344"/>
  <c r="BE347"/>
  <c r="BE356"/>
  <c r="BE358"/>
  <c r="BE361"/>
  <c r="BE363"/>
  <c r="BE366"/>
  <c r="BE132"/>
  <c r="BE138"/>
  <c r="BE142"/>
  <c r="BE146"/>
  <c r="BE153"/>
  <c r="BE159"/>
  <c r="BE163"/>
  <c r="BE171"/>
  <c r="BE177"/>
  <c r="BE185"/>
  <c r="BE191"/>
  <c r="BE206"/>
  <c r="BE225"/>
  <c r="BE233"/>
  <c r="BE239"/>
  <c r="BE257"/>
  <c r="BE261"/>
  <c r="BE263"/>
  <c r="BE278"/>
  <c r="BE283"/>
  <c r="BE286"/>
  <c r="BE298"/>
  <c r="BE303"/>
  <c r="BE305"/>
  <c r="BE309"/>
  <c r="BE311"/>
  <c r="BE315"/>
  <c r="BE317"/>
  <c r="BE335"/>
  <c r="BE346"/>
  <c r="BE350"/>
  <c r="BE354"/>
  <c r="F36"/>
  <c i="1" r="BC95"/>
  <c i="3" r="F34"/>
  <c i="1" r="BA96"/>
  <c i="3" r="F37"/>
  <c i="1" r="BD96"/>
  <c i="4" r="F34"/>
  <c i="1" r="BA97"/>
  <c i="2" r="F34"/>
  <c i="1" r="BA95"/>
  <c i="2" r="F35"/>
  <c i="1" r="BB95"/>
  <c i="2" r="F37"/>
  <c i="1" r="BD95"/>
  <c i="3" r="J34"/>
  <c i="1" r="AW96"/>
  <c i="3" r="F35"/>
  <c i="1" r="BB96"/>
  <c i="4" r="F37"/>
  <c i="1" r="BD97"/>
  <c i="2" r="J34"/>
  <c i="1" r="AW95"/>
  <c i="3" r="F36"/>
  <c i="1" r="BC96"/>
  <c i="4" r="J34"/>
  <c i="1" r="AW97"/>
  <c i="4" r="F36"/>
  <c i="1" r="BC97"/>
  <c i="4" r="F35"/>
  <c i="1" r="BB97"/>
  <c i="3" l="1" r="R121"/>
  <c r="R120"/>
  <c r="T121"/>
  <c r="T120"/>
  <c i="2" r="T127"/>
  <c r="T126"/>
  <c r="BK127"/>
  <c r="J127"/>
  <c r="J97"/>
  <c i="3" r="BK121"/>
  <c r="J121"/>
  <c r="J97"/>
  <c i="4" r="BK121"/>
  <c r="J121"/>
  <c r="J97"/>
  <c i="2" r="F33"/>
  <c i="1" r="AZ95"/>
  <c i="3" r="F33"/>
  <c i="1" r="AZ96"/>
  <c r="BA94"/>
  <c r="W30"/>
  <c r="BC94"/>
  <c r="W32"/>
  <c r="BB94"/>
  <c r="W31"/>
  <c r="AU94"/>
  <c i="3" r="J33"/>
  <c i="1" r="AV96"/>
  <c r="AT96"/>
  <c i="4" r="J33"/>
  <c i="1" r="AV97"/>
  <c r="AT97"/>
  <c i="4" r="F33"/>
  <c i="1" r="AZ97"/>
  <c r="BD94"/>
  <c r="W33"/>
  <c i="2" r="J33"/>
  <c i="1" r="AV95"/>
  <c r="AT95"/>
  <c i="4" l="1" r="BK120"/>
  <c r="J120"/>
  <c i="3" r="BK120"/>
  <c r="J120"/>
  <c r="J96"/>
  <c i="2" r="BK126"/>
  <c r="J126"/>
  <c i="4" r="J30"/>
  <c i="1" r="AG97"/>
  <c i="2" r="J30"/>
  <c i="1" r="AG95"/>
  <c r="AW94"/>
  <c r="AK30"/>
  <c r="AZ94"/>
  <c r="W29"/>
  <c r="AX94"/>
  <c r="AY94"/>
  <c i="4" l="1" r="J39"/>
  <c i="2" r="J39"/>
  <c i="4" r="J96"/>
  <c i="2" r="J96"/>
  <c i="1" r="AN97"/>
  <c r="AN95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<sst xmlns="http://schemas.openxmlformats.org/spreadsheetml/2006/main">
  <si>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</si>
  <si>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</si>
  <si>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</si>
  <si>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</si>
  <si>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</si>
  <si>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{7a92406c-f93a-40ac-91a5-20abcdf54fbb}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</si>
  <si>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</si>
  <si>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</si>
  <si>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</si>
  <si>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</si>
  <si>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</si>
  <si>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</si>
  <si>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</si>
  <si>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</si>
  <si>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22-05-25-R1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</si>
  <si>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</si>
  <si>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</si>
  <si>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JUGOSLÁVSKÁ II. OD NOVOVESKÉ PO OPAVSKOU</t>
  </si>
  <si>
    <t>KSO:</t>
  </si>
  <si>
    <t>CC-CZ:</t>
  </si>
  <si>
    <t>Místo:</t>
  </si>
  <si>
    <t>TEPLICE</t>
  </si>
  <si>
    <t>Datum:</t>
  </si>
  <si>
    <t>25. 5. 2022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</si>
  <si>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</si>
  <si>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</si>
  <si>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</si>
  <si>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</si>
  <si>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</si>
  <si>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</si>
  <si>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</si>
  <si>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RAPID MOST SPOL. S R.O.</t>
  </si>
  <si>
    <t>True</t>
  </si>
  <si>
    <t>Zpracovatel:</t>
  </si>
  <si>
    <t>PLHÁK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</si>
  <si>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</si>
  <si>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</si>
  <si>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</si>
  <si>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</si>
  <si>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</si>
  <si>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</si>
  <si>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</si>
  <si>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</si>
  <si>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</si>
  <si>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</si>
  <si>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</si>
  <si>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</si>
  <si>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</si>
  <si>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</si>
  <si>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</si>
  <si>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</si>
  <si>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</si>
  <si>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</si>
  <si>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</si>
  <si>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</si>
  <si>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</si>
  <si>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</si>
  <si>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</si>
  <si>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</si>
  <si>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</si>
  <si>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</si>
  <si>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</si>
  <si>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</si>
  <si>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</si>
  <si>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</si>
  <si>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</si>
  <si>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</si>
  <si>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</si>
  <si>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</si>
  <si>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</si>
  <si>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</si>
  <si>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</si>
  <si>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</si>
  <si>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</si>
  <si>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</si>
  <si>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</si>
  <si>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</si>
  <si>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</si>
  <si>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</si>
  <si>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</si>
  <si>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</si>
  <si>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</si>
  <si>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ZRN1</t>
  </si>
  <si>
    <t>KOMUNIKACE R1</t>
  </si>
  <si>
    <t>ING</t>
  </si>
  <si>
    <t>1</t>
  </si>
  <si>
    <t>{198460b6-fa38-4556-8c45-7f5a5f1ef16e}</t>
  </si>
  <si>
    <t>2</t>
  </si>
  <si>
    <t>ZRN2</t>
  </si>
  <si>
    <t>VEŘEJNÉ OSVĚTLENÍ R1</t>
  </si>
  <si>
    <t>{2fc477b1-2ebf-4b69-bc49-b472800645b2}</t>
  </si>
  <si>
    <t>VON</t>
  </si>
  <si>
    <t>VEDLEJŠÍ A OSTATNÍ NÁKLADY R1</t>
  </si>
  <si>
    <t>{f0d99e36-8138-4e61-bc8c-5feda028b04f}</t>
  </si>
  <si>
    <t>DEM1</t>
  </si>
  <si>
    <t>BOURÁNÍ ASFALTOVÉ KOMUNIKACE</t>
  </si>
  <si>
    <t>m2</t>
  </si>
  <si>
    <t>3033</t>
  </si>
  <si>
    <t>3</t>
  </si>
  <si>
    <t>DEM2</t>
  </si>
  <si>
    <t>BOURÁNÍ BETONOVÉ KOMUNIKACE</t>
  </si>
  <si>
    <t>337</t>
  </si>
  <si>
    <t>KRYCÍ LIST SOUPISU PRACÍ</t>
  </si>
  <si>
    <t>DEM3</t>
  </si>
  <si>
    <t>BOURÁNÍ ASFALTOVÉHO CHODNÍKU</t>
  </si>
  <si>
    <t>1318</t>
  </si>
  <si>
    <t>DN150</t>
  </si>
  <si>
    <t>PŘÍPOJKY DN 150</t>
  </si>
  <si>
    <t>m</t>
  </si>
  <si>
    <t>32</t>
  </si>
  <si>
    <t>KCE240MMD</t>
  </si>
  <si>
    <t>KCE 240MM KRYT Z DLAŽBY POVRCH HLADKÝ, BARVA PŘÍRODNÍ</t>
  </si>
  <si>
    <t>1116</t>
  </si>
  <si>
    <t>KCE320MMD</t>
  </si>
  <si>
    <t>KCE 320MM KRYT Z DLAŽBY POVRCH HLADKÝ, BARVA PŘÍRODNÍ</t>
  </si>
  <si>
    <t>169</t>
  </si>
  <si>
    <t>Objekt:</t>
  </si>
  <si>
    <t>KCE320MMR</t>
  </si>
  <si>
    <t>KCE 320MM KRYT Z DLAŽBY POVRCH RELIÉFNÍ, BARVA ČERVENÁ</t>
  </si>
  <si>
    <t>33</t>
  </si>
  <si>
    <t>ZRN1 - KOMUNIKACE R1</t>
  </si>
  <si>
    <t>KCE450MMAB</t>
  </si>
  <si>
    <t>KCE450MM KRYT Z ASFALTOBETONU</t>
  </si>
  <si>
    <t>3370</t>
  </si>
  <si>
    <t>KO_N</t>
  </si>
  <si>
    <t>OBRUBNÍK KO NÁBĚHOVÝ</t>
  </si>
  <si>
    <t>KO_P</t>
  </si>
  <si>
    <t>OBRUBNÍK KO</t>
  </si>
  <si>
    <t>11</t>
  </si>
  <si>
    <t>OBN15_15</t>
  </si>
  <si>
    <t>OBRUBNÍK NÁJEZDOVÝ</t>
  </si>
  <si>
    <t>81</t>
  </si>
  <si>
    <t>OBP15_15</t>
  </si>
  <si>
    <t>OBRUBNÍK PŘECHODOVÝ</t>
  </si>
  <si>
    <t>28</t>
  </si>
  <si>
    <t>OBS15_25</t>
  </si>
  <si>
    <t>OBRUBNÍK SILNIČNÍ</t>
  </si>
  <si>
    <t>610</t>
  </si>
  <si>
    <t>OBSYP</t>
  </si>
  <si>
    <t>SOUČET</t>
  </si>
  <si>
    <t>m3</t>
  </si>
  <si>
    <t>3,84</t>
  </si>
  <si>
    <t>OBZ08_25</t>
  </si>
  <si>
    <t>OBRUBNÍK ZÁHONOVÝ</t>
  </si>
  <si>
    <t>298</t>
  </si>
  <si>
    <t>ODKOP2</t>
  </si>
  <si>
    <t>VÝPOČET PRO ODKOP ZEMINY V TŘ. 2</t>
  </si>
  <si>
    <t>38,2</t>
  </si>
  <si>
    <t>ODKOP4</t>
  </si>
  <si>
    <t>VÝPOČET PRO ODKOP ZEMINY V TŘ. 4</t>
  </si>
  <si>
    <t>421,25</t>
  </si>
  <si>
    <t>ODVOZ2</t>
  </si>
  <si>
    <t>VÝPOČET KUBATUR K ODVOZU NA SKLÁDKU	</t>
  </si>
  <si>
    <t>ODVOZ4</t>
  </si>
  <si>
    <t>444,29</t>
  </si>
  <si>
    <t>RÝHY</t>
  </si>
  <si>
    <t xml:space="preserve">VÝPOČET PRO ODKOP ZEMINY V TŘ. 4 </t>
  </si>
  <si>
    <t>23,04</t>
  </si>
  <si>
    <t>ŘEZ</t>
  </si>
  <si>
    <t xml:space="preserve">PŘÍČNÉ A PODÉLNÝ </t>
  </si>
  <si>
    <t>260</t>
  </si>
  <si>
    <t>ŠACHTA</t>
  </si>
  <si>
    <t>POČET REVIZNÍCH ŠACHET</t>
  </si>
  <si>
    <t>kus</t>
  </si>
  <si>
    <t>UV</t>
  </si>
  <si>
    <t>ULIČNÍ VPUST</t>
  </si>
  <si>
    <t>16</t>
  </si>
  <si>
    <t>V10d</t>
  </si>
  <si>
    <t>PARKOVACÍ PRUH</t>
  </si>
  <si>
    <t>387</t>
  </si>
  <si>
    <t>V12c</t>
  </si>
  <si>
    <t>ZÁKAZ ZASTAVENÍ</t>
  </si>
  <si>
    <t>139</t>
  </si>
  <si>
    <t>V13</t>
  </si>
  <si>
    <t>ŠIKMÉ ČÁRY</t>
  </si>
  <si>
    <t>22</t>
  </si>
  <si>
    <t>V4</t>
  </si>
  <si>
    <t>VODÍCÍ ČÁRA</t>
  </si>
  <si>
    <t>ZÁSYPY</t>
  </si>
  <si>
    <t>26,04</t>
  </si>
  <si>
    <t>ZELEŇ</t>
  </si>
  <si>
    <t>SADOVÉ ÚPRAVY – TRÁVNÍK</t>
  </si>
  <si>
    <t>191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</si>
  <si>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</si>
  <si>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</si>
  <si>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</si>
  <si>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</si>
  <si>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</si>
  <si>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</si>
  <si>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</si>
  <si>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</si>
  <si>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</si>
  <si>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</si>
  <si>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</si>
  <si>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</si>
  <si>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</si>
  <si>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</si>
  <si>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</si>
  <si>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</si>
  <si>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</si>
  <si>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</si>
  <si>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</si>
  <si>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</si>
  <si>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</si>
  <si>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</si>
  <si>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</si>
  <si>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</si>
  <si>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</si>
  <si>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</si>
  <si>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</si>
  <si>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</si>
  <si>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</si>
  <si>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</si>
  <si>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</si>
  <si>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</si>
  <si>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112201114</t>
  </si>
  <si>
    <t>Odstranění pařezů D do 0,5 m v rovině a svahu 1:5 s odklizením do 20 m a zasypáním jámy</t>
  </si>
  <si>
    <t>CS ÚRS 2022 01</t>
  </si>
  <si>
    <t>4</t>
  </si>
  <si>
    <t>-931595292</t>
  </si>
  <si>
    <t>112201119</t>
  </si>
  <si>
    <t>Odstranění pařezů D do 1,0 m v rovině a svahu 1:5 s odklizením do 20 m a zasypáním jámy</t>
  </si>
  <si>
    <t>-1150287908</t>
  </si>
  <si>
    <t>112201121</t>
  </si>
  <si>
    <t>Odstranění pařezů D do 1,2 m v rovině a svahu 1:5 s odklizením do 20 m a zasypáním jámy</t>
  </si>
  <si>
    <t>-1024261185</t>
  </si>
  <si>
    <t>113107211</t>
  </si>
  <si>
    <t>Odstranění podkladu z kameniva těženého tl 100 mm strojně pl přes 200 m2</t>
  </si>
  <si>
    <t>2014580999</t>
  </si>
  <si>
    <t>VV</t>
  </si>
  <si>
    <t>5</t>
  </si>
  <si>
    <t>113107221</t>
  </si>
  <si>
    <t>Odstranění podkladu z kameniva drceného tl 100 mm strojně pl přes 200 m2</t>
  </si>
  <si>
    <t>703090984</t>
  </si>
  <si>
    <t>DEM2+DEM1</t>
  </si>
  <si>
    <t>6</t>
  </si>
  <si>
    <t>113107230</t>
  </si>
  <si>
    <t>Odstranění podkladu z betonu prostého tl 100 mm strojně pl přes 200 m2</t>
  </si>
  <si>
    <t>-12436063</t>
  </si>
  <si>
    <t>7</t>
  </si>
  <si>
    <t>113107231</t>
  </si>
  <si>
    <t>Odstranění podkladu z betonu prostého tl 150 mm strojně pl přes 200 m2</t>
  </si>
  <si>
    <t>-1419404401</t>
  </si>
  <si>
    <t>8</t>
  </si>
  <si>
    <t>113107232</t>
  </si>
  <si>
    <t>Odstranění podkladu z betonu prostého tl 300 mm strojně pl přes 200 m2</t>
  </si>
  <si>
    <t>-545804867</t>
  </si>
  <si>
    <t>9</t>
  </si>
  <si>
    <t>113107241</t>
  </si>
  <si>
    <t>Odstranění podkladu živičného tl 50 mm strojně pl přes 200 m2</t>
  </si>
  <si>
    <t>1860007493</t>
  </si>
  <si>
    <t>10</t>
  </si>
  <si>
    <t>113107243</t>
  </si>
  <si>
    <t>Odstranění podkladu živičného tl 150 mm strojně pl přes 200 m2</t>
  </si>
  <si>
    <t>-1387737616</t>
  </si>
  <si>
    <t>113201112</t>
  </si>
  <si>
    <t>Vytrhání obrub silničních ležatých</t>
  </si>
  <si>
    <t>-377412625</t>
  </si>
  <si>
    <t>12</t>
  </si>
  <si>
    <t>113202111</t>
  </si>
  <si>
    <t>Vytrhání obrub krajníků obrubníků stojatých</t>
  </si>
  <si>
    <t>-1486400607</t>
  </si>
  <si>
    <t>13</t>
  </si>
  <si>
    <t>113204111</t>
  </si>
  <si>
    <t>Vytrhání obrub záhonových</t>
  </si>
  <si>
    <t>969683172</t>
  </si>
  <si>
    <t>14</t>
  </si>
  <si>
    <t>120001101</t>
  </si>
  <si>
    <t>Příplatek za ztížení odkopávky nebo prokopávky v blízkosti inženýrských sítí</t>
  </si>
  <si>
    <t>2092509201</t>
  </si>
  <si>
    <t>P</t>
  </si>
  <si>
    <t xml:space="preserve">Poznámka k položce:_x000d_
50%, odhad projektanta </t>
  </si>
  <si>
    <t>421,25*0,5 'Přepočtené koeficientem množství</t>
  </si>
  <si>
    <t>122151102</t>
  </si>
  <si>
    <t>Odkopávky a prokopávky nezapažené v hornině třídy těžitelnosti I, skupiny 1 a 2 objem do 50 m3 strojně</t>
  </si>
  <si>
    <t>-1883126696</t>
  </si>
  <si>
    <t>122351104</t>
  </si>
  <si>
    <t>Odkopávky a prokopávky nezapažené v hornině třídy těžitelnosti II, skupiny 4 objem do 500 m3 strojně</t>
  </si>
  <si>
    <t>-1398031090</t>
  </si>
  <si>
    <t>17</t>
  </si>
  <si>
    <t>130901121</t>
  </si>
  <si>
    <t>Bourání kcí v hloubených vykopávkách ze zdiva z betonu prostého ručně</t>
  </si>
  <si>
    <t>-2000551739</t>
  </si>
  <si>
    <t>UV*0,5</t>
  </si>
  <si>
    <t>18</t>
  </si>
  <si>
    <t>132351102</t>
  </si>
  <si>
    <t xml:space="preserve">Hloubení rýh nezapažených  š do 800 mm v hornině třídy těžitelnosti II, skupiny 4 objem do 50 m3 strojně</t>
  </si>
  <si>
    <t>2084797322</t>
  </si>
  <si>
    <t>19</t>
  </si>
  <si>
    <t>162751117</t>
  </si>
  <si>
    <t>Vodorovné přemístění do 10000 m výkopku/sypaniny z horniny třídy těžitelnosti I, skupiny 1 až 3</t>
  </si>
  <si>
    <t>1722053419</t>
  </si>
  <si>
    <t>20</t>
  </si>
  <si>
    <t>162751137</t>
  </si>
  <si>
    <t>Vodorovné přemístění do 10000 m výkopku/sypaniny z horniny třídy těžitelnosti II, skupiny 4 a 5</t>
  </si>
  <si>
    <t>-363679598</t>
  </si>
  <si>
    <t>ODKOP4+RÝHY</t>
  </si>
  <si>
    <t>171201231</t>
  </si>
  <si>
    <t>Poplatek za uložení zeminy a kamení na recyklační skládce (skládkovné) kód odpadu 17 05 04</t>
  </si>
  <si>
    <t>t</t>
  </si>
  <si>
    <t>862881252</t>
  </si>
  <si>
    <t xml:space="preserve">Poznámka k položce:_x000d_
převod m3/t_x000d_
</t>
  </si>
  <si>
    <t>ODVOZ2+ODVOZ4</t>
  </si>
  <si>
    <t>482,49*1,75 'Přepočtené koeficientem množství</t>
  </si>
  <si>
    <t>171251201</t>
  </si>
  <si>
    <t>Uložení sypaniny na skládky nebo meziskládky</t>
  </si>
  <si>
    <t>-253504461</t>
  </si>
  <si>
    <t>23</t>
  </si>
  <si>
    <t>174101101</t>
  </si>
  <si>
    <t>Zásyp jam, šachet rýh nebo kolem objektů sypaninou se zhutněním</t>
  </si>
  <si>
    <t>1743349691</t>
  </si>
  <si>
    <t>Poznámka k položce:_x000d_
80% po odpočtu</t>
  </si>
  <si>
    <t>RÝHY"zásypy rýh přípojek</t>
  </si>
  <si>
    <t>ŠACHTA"zásypy kolem šachet</t>
  </si>
  <si>
    <t>Součet</t>
  </si>
  <si>
    <t>26,04*0,8 'Přepočtené koeficientem množství</t>
  </si>
  <si>
    <t>24</t>
  </si>
  <si>
    <t>175111101</t>
  </si>
  <si>
    <t>Obsypání potrubí ručně sypaninou bez prohození, uloženou do 3 m</t>
  </si>
  <si>
    <t>-51356438</t>
  </si>
  <si>
    <t>0,2*0,6*DN150</t>
  </si>
  <si>
    <t>25</t>
  </si>
  <si>
    <t>M</t>
  </si>
  <si>
    <t>58331200</t>
  </si>
  <si>
    <t>štěrkopísek netříděný zásypový</t>
  </si>
  <si>
    <t>1476800011</t>
  </si>
  <si>
    <t>Poznámka k položce:_x000d_
převod m3/t_x000d_
80% po odpočtu</t>
  </si>
  <si>
    <t>ZÁSYPY+OBSYP</t>
  </si>
  <si>
    <t>29,88*1,4 'Přepočtené koeficientem množství</t>
  </si>
  <si>
    <t>26</t>
  </si>
  <si>
    <t>180404111</t>
  </si>
  <si>
    <t>Založení hřišťového trávníku výsevem na vrstvě ornice</t>
  </si>
  <si>
    <t>-1114209986</t>
  </si>
  <si>
    <t>27</t>
  </si>
  <si>
    <t>005724100</t>
  </si>
  <si>
    <t>osivo směs travní parková</t>
  </si>
  <si>
    <t>kg</t>
  </si>
  <si>
    <t>1431367266</t>
  </si>
  <si>
    <t>Poznámka k položce:_x000d_
1kg/50m2</t>
  </si>
  <si>
    <t>191*0,02 'Přepočtené koeficientem množství</t>
  </si>
  <si>
    <t>181351103</t>
  </si>
  <si>
    <t>Rozprostření ornice tl vrstvy do 200 mm pl do 500 m2 v rovině nebo ve svahu do 1:5 strojně</t>
  </si>
  <si>
    <t>-777169552</t>
  </si>
  <si>
    <t>29</t>
  </si>
  <si>
    <t>10364100</t>
  </si>
  <si>
    <t>zemina pro terénní úpravy - tříděná</t>
  </si>
  <si>
    <t>-1952121856</t>
  </si>
  <si>
    <t>Poznámka k položce:_x000d_
převod m3/t</t>
  </si>
  <si>
    <t>ZELEŇ*0,2</t>
  </si>
  <si>
    <t>38,2*1,75 'Přepočtené koeficientem množství</t>
  </si>
  <si>
    <t>30</t>
  </si>
  <si>
    <t>181951111</t>
  </si>
  <si>
    <t>Úprava pláně v hornině třídy těžitelnosti I, skupiny 1 až 3 bez zhutnění</t>
  </si>
  <si>
    <t>628255931</t>
  </si>
  <si>
    <t>31</t>
  </si>
  <si>
    <t>181951114</t>
  </si>
  <si>
    <t>Úprava pláně v hornině třídy těžitelnosti II, skupiny 4 a 5 se zhutněním</t>
  </si>
  <si>
    <t>670808249</t>
  </si>
  <si>
    <t>KCE320MMR+KCE320MMD</t>
  </si>
  <si>
    <t>Vodorovné konstrukce</t>
  </si>
  <si>
    <t>451573111</t>
  </si>
  <si>
    <t>Lože pod potrubí otevřený výkop ze štěrkopísku</t>
  </si>
  <si>
    <t>-976064636</t>
  </si>
  <si>
    <t>0,6*0,3*DN150</t>
  </si>
  <si>
    <t>Komunikace</t>
  </si>
  <si>
    <t>564851111</t>
  </si>
  <si>
    <t>Podklad ze štěrkodrtě ŠD tl 150 mm</t>
  </si>
  <si>
    <t>-81825212</t>
  </si>
  <si>
    <t>Poznámka k položce:_x000d_
rozšíření k pláni 5%</t>
  </si>
  <si>
    <t>KCE450MMAB*2</t>
  </si>
  <si>
    <t>7856*1,05 'Přepočtené koeficientem množství</t>
  </si>
  <si>
    <t>34</t>
  </si>
  <si>
    <t>564861111</t>
  </si>
  <si>
    <t>Podklad ze štěrkodrtě ŠD tl 200 mm</t>
  </si>
  <si>
    <t>1903560317</t>
  </si>
  <si>
    <t>Poznámka k položce:_x000d_
koef.1,1 odhad projektanta</t>
  </si>
  <si>
    <t>35</t>
  </si>
  <si>
    <t>565135101</t>
  </si>
  <si>
    <t>Asfaltový beton vrstva podkladní ACP 16 (obalované kamenivo OKS) tl 50 mm š do 1,5 m</t>
  </si>
  <si>
    <t>1850864788</t>
  </si>
  <si>
    <t>oceň ACp16+</t>
  </si>
  <si>
    <t>36</t>
  </si>
  <si>
    <t>573111112</t>
  </si>
  <si>
    <t>Postřik živičný infiltrační s posypem z asfaltu množství 1 kg/m2</t>
  </si>
  <si>
    <t>496793673</t>
  </si>
  <si>
    <t>Poznámka k položce:_x000d_
10% vyrovnání</t>
  </si>
  <si>
    <t>37</t>
  </si>
  <si>
    <t>573211111</t>
  </si>
  <si>
    <t>Postřik živičný spojovací z asfaltu v množství 0,60 kg/m2</t>
  </si>
  <si>
    <t>-1835025228</t>
  </si>
  <si>
    <t>38</t>
  </si>
  <si>
    <t>577134111</t>
  </si>
  <si>
    <t>Asfaltový beton vrstva obrusná ACO 11 (ABS) tř. I tl 40 mm š do 3 m z nemodifikovaného asfaltu</t>
  </si>
  <si>
    <t>-537920711</t>
  </si>
  <si>
    <t>39</t>
  </si>
  <si>
    <t>577155112</t>
  </si>
  <si>
    <t>Asfaltový beton vrstva ložní ACL 16 (ABH) tl 60 mm š do 3 m z nemodifikovaného asfaltu</t>
  </si>
  <si>
    <t>-1321781281</t>
  </si>
  <si>
    <t>oceň ACl16+</t>
  </si>
  <si>
    <t>40</t>
  </si>
  <si>
    <t>596211113</t>
  </si>
  <si>
    <t>Kladení zámkové dlažby komunikací pro pěší tl 60 mm skupiny A pl přes 300 m2</t>
  </si>
  <si>
    <t>470654213</t>
  </si>
  <si>
    <t xml:space="preserve">Poznámka k položce:_x000d_
_x000d_
</t>
  </si>
  <si>
    <t>41</t>
  </si>
  <si>
    <t>59245018</t>
  </si>
  <si>
    <t>dlažba tvar obdélník betonová 200x100x60mm přírodní</t>
  </si>
  <si>
    <t>2070463302</t>
  </si>
  <si>
    <t>Poznámka k položce:_x000d_
2% ztratné</t>
  </si>
  <si>
    <t>1116*1,02 'Přepočtené koeficientem množství</t>
  </si>
  <si>
    <t>42</t>
  </si>
  <si>
    <t>596212212</t>
  </si>
  <si>
    <t>Kladení zámkové dlažby pozemních komunikací tl 80 mm skupiny A pl do 300 m2</t>
  </si>
  <si>
    <t>1101298868</t>
  </si>
  <si>
    <t>43</t>
  </si>
  <si>
    <t>59245020</t>
  </si>
  <si>
    <t>dlažba tvar obdélník betonová 200x100x80mm přírodní</t>
  </si>
  <si>
    <t>1389237951</t>
  </si>
  <si>
    <t>169*1,02 'Přepočtené koeficientem množství</t>
  </si>
  <si>
    <t>44</t>
  </si>
  <si>
    <t>59245226</t>
  </si>
  <si>
    <t>dlažba tvar obdélník betonová pro nevidomé 200x100x80mm barevná</t>
  </si>
  <si>
    <t>26822905</t>
  </si>
  <si>
    <t>33*1,02 'Přepočtené koeficientem množství</t>
  </si>
  <si>
    <t>45</t>
  </si>
  <si>
    <t>596212214</t>
  </si>
  <si>
    <t>Příplatek za kombinaci dvou barev u betonových dlažeb pozemních komunikací tl 80 mm skupiny A</t>
  </si>
  <si>
    <t>732045228</t>
  </si>
  <si>
    <t>Úpravy povrchů, podlahy a osazování výplní</t>
  </si>
  <si>
    <t>46</t>
  </si>
  <si>
    <t>915241111</t>
  </si>
  <si>
    <t>Bezpečnostní barevný povrch vozovek červený pro podklad asfaltový</t>
  </si>
  <si>
    <t>CS ÚRS 2020 01</t>
  </si>
  <si>
    <t>1113297396</t>
  </si>
  <si>
    <t>172</t>
  </si>
  <si>
    <t>Trubní vedení</t>
  </si>
  <si>
    <t>47</t>
  </si>
  <si>
    <t>871315211</t>
  </si>
  <si>
    <t>Kanalizační potrubí z tvrdého PVC jednovrstvé tuhost třídy SN4 DN 160</t>
  </si>
  <si>
    <t>-698606744</t>
  </si>
  <si>
    <t>48</t>
  </si>
  <si>
    <t>894412411</t>
  </si>
  <si>
    <t>Osazení betonových nebo železobetonových dílců pro šachty skruží přechodových</t>
  </si>
  <si>
    <t>1392988788</t>
  </si>
  <si>
    <t>49</t>
  </si>
  <si>
    <t>59224121</t>
  </si>
  <si>
    <t>skruž betonová přechodová 62,5/100x60x9cm, stupadla poplastovaná kapsová</t>
  </si>
  <si>
    <t>1180049269</t>
  </si>
  <si>
    <t>50</t>
  </si>
  <si>
    <t>59224148</t>
  </si>
  <si>
    <t>prstenec šachtový vyrovnávací betonový rovný 625x100x100mm</t>
  </si>
  <si>
    <t>-869944966</t>
  </si>
  <si>
    <t>51</t>
  </si>
  <si>
    <t>895941111</t>
  </si>
  <si>
    <t>Zřízení vpusti kanalizační uliční z betonových dílců typ UV-50 normální</t>
  </si>
  <si>
    <t>2010692460</t>
  </si>
  <si>
    <t>52</t>
  </si>
  <si>
    <t>59223852</t>
  </si>
  <si>
    <t>dno pro uliční vpusť s kalovou prohlubní betonové 450x300x50mm</t>
  </si>
  <si>
    <t>-1345592627</t>
  </si>
  <si>
    <t>53</t>
  </si>
  <si>
    <t>59223854</t>
  </si>
  <si>
    <t>skruž pro uliční vpusť s výtokovým otvorem PVC betonová 450x350x50mm</t>
  </si>
  <si>
    <t>-126851603</t>
  </si>
  <si>
    <t>54</t>
  </si>
  <si>
    <t>59223856</t>
  </si>
  <si>
    <t>skruž pro uliční vpusť horní betonová 450x195x50mm</t>
  </si>
  <si>
    <t>-1134428086</t>
  </si>
  <si>
    <t>55</t>
  </si>
  <si>
    <t>59223860</t>
  </si>
  <si>
    <t>skruž pro uliční vpusť středová betonová 450x195x50mm</t>
  </si>
  <si>
    <t>-394693634</t>
  </si>
  <si>
    <t>56</t>
  </si>
  <si>
    <t>59223874</t>
  </si>
  <si>
    <t>koš vysoký pro uliční vpusti žárově Pz plech pro rám 500/300mm</t>
  </si>
  <si>
    <t>-1953029282</t>
  </si>
  <si>
    <t>57</t>
  </si>
  <si>
    <t>55242320</t>
  </si>
  <si>
    <t>mříž vtoková litinová plochá 500x500mm</t>
  </si>
  <si>
    <t>1353912182</t>
  </si>
  <si>
    <t>oceň včetně rámu</t>
  </si>
  <si>
    <t>58</t>
  </si>
  <si>
    <t>899104112</t>
  </si>
  <si>
    <t>Osazení poklopů litinových nebo ocelových včetně rámů pro třídu zatížení D400, E600</t>
  </si>
  <si>
    <t>1975015414</t>
  </si>
  <si>
    <t>59</t>
  </si>
  <si>
    <t>55241402</t>
  </si>
  <si>
    <t>poklop šachtový s rámem DN 600 třída D400 bez odvětrání</t>
  </si>
  <si>
    <t>-834080618</t>
  </si>
  <si>
    <t>60</t>
  </si>
  <si>
    <t>899431111</t>
  </si>
  <si>
    <t>Výšková úprava uličního vstupu nebo vpusti do 200 mm zvýšením krycího hrnce, šoupěte nebo hydrantu</t>
  </si>
  <si>
    <t>-2143221773</t>
  </si>
  <si>
    <t>Ostatní konstrukce a práce-bourání</t>
  </si>
  <si>
    <t>61</t>
  </si>
  <si>
    <t>914111111</t>
  </si>
  <si>
    <t>Montáž svislé dopravní značky do velikosti 1 m2 objímkami na sloupek nebo konzolu</t>
  </si>
  <si>
    <t>-1292842699</t>
  </si>
  <si>
    <t>62</t>
  </si>
  <si>
    <t>40445225</t>
  </si>
  <si>
    <t>sloupek pro dopravní značku Zn D 60mm v 3,5m</t>
  </si>
  <si>
    <t>621880592</t>
  </si>
  <si>
    <t>63</t>
  </si>
  <si>
    <t>40445256</t>
  </si>
  <si>
    <t>svorka upínací na sloupek dopravní značky D 60mm</t>
  </si>
  <si>
    <t>32342025</t>
  </si>
  <si>
    <t>64</t>
  </si>
  <si>
    <t>40445253</t>
  </si>
  <si>
    <t>víčko plastové na sloupek D 60mm</t>
  </si>
  <si>
    <t>-1398232718</t>
  </si>
  <si>
    <t>65</t>
  </si>
  <si>
    <t>40445620</t>
  </si>
  <si>
    <t>zákazové, příkazové dopravní značky B1-B34, C1-15 700mm</t>
  </si>
  <si>
    <t>509447869</t>
  </si>
  <si>
    <t>66</t>
  </si>
  <si>
    <t>40445622</t>
  </si>
  <si>
    <t>informativní značky provozní IP1-IP3, IP4b-IP7, IP10a, b 750x750mm</t>
  </si>
  <si>
    <t>709286054</t>
  </si>
  <si>
    <t>67</t>
  </si>
  <si>
    <t>915111125</t>
  </si>
  <si>
    <t>Vodorovné dopravní značení dělící čáry přerušované š 125 mm základní žlutá barva</t>
  </si>
  <si>
    <t>403174954</t>
  </si>
  <si>
    <t>základ pro plast</t>
  </si>
  <si>
    <t>68</t>
  </si>
  <si>
    <t>915121111</t>
  </si>
  <si>
    <t>Vodorovné dopravní značení vodící čáry souvislé š 250 mm základní bílá barva</t>
  </si>
  <si>
    <t>836783053</t>
  </si>
  <si>
    <t>69</t>
  </si>
  <si>
    <t>915121121</t>
  </si>
  <si>
    <t>Vodorovné dopravní značení vodící čáry přerušované š 250 mm základní bílá barva</t>
  </si>
  <si>
    <t>-477535023</t>
  </si>
  <si>
    <t>70</t>
  </si>
  <si>
    <t>915131111</t>
  </si>
  <si>
    <t>Vodorovné dopravní značení přechody pro chodce, šipky, symboly základní bílá barva</t>
  </si>
  <si>
    <t>2130471471</t>
  </si>
  <si>
    <t>71</t>
  </si>
  <si>
    <t>915211115</t>
  </si>
  <si>
    <t>Vodorovné dopravní značení dělící čáry souvislé š 125 mm žlutý plast</t>
  </si>
  <si>
    <t>421795931</t>
  </si>
  <si>
    <t>139"V12c</t>
  </si>
  <si>
    <t>72</t>
  </si>
  <si>
    <t>915221111</t>
  </si>
  <si>
    <t>Vodorovné dopravní značení vodící čáry souvislé š 250 mm bílý plast</t>
  </si>
  <si>
    <t>-1883172836</t>
  </si>
  <si>
    <t>260"V4</t>
  </si>
  <si>
    <t>73</t>
  </si>
  <si>
    <t>915221121</t>
  </si>
  <si>
    <t>Vodorovné dopravní značení vodící čáry přerušované š 250 mm bílý plast</t>
  </si>
  <si>
    <t>-286696830</t>
  </si>
  <si>
    <t>387"V10d</t>
  </si>
  <si>
    <t>74</t>
  </si>
  <si>
    <t>915231111</t>
  </si>
  <si>
    <t>Vodorovné dopravní značení přechody pro chodce, šipky, symboly bílý plast</t>
  </si>
  <si>
    <t>-853041953</t>
  </si>
  <si>
    <t>22"V13</t>
  </si>
  <si>
    <t>75</t>
  </si>
  <si>
    <t>915311113</t>
  </si>
  <si>
    <t>Předformátované vodorovné dopravní značení dopravní značky do 5 m2</t>
  </si>
  <si>
    <t>266001975</t>
  </si>
  <si>
    <t>1"A12</t>
  </si>
  <si>
    <t>76</t>
  </si>
  <si>
    <t>915611111</t>
  </si>
  <si>
    <t>Předznačení vodorovného liniového značení</t>
  </si>
  <si>
    <t>1121871481</t>
  </si>
  <si>
    <t>V4+V12c+V10d</t>
  </si>
  <si>
    <t>77</t>
  </si>
  <si>
    <t>915621111</t>
  </si>
  <si>
    <t>Předznačení vodorovného plošného značení</t>
  </si>
  <si>
    <t>65630294</t>
  </si>
  <si>
    <t>V13+172+5</t>
  </si>
  <si>
    <t>78</t>
  </si>
  <si>
    <t>916131213</t>
  </si>
  <si>
    <t>Osazení silničního obrubníku betonového stojatého s boční opěrou do lože z betonu prostého</t>
  </si>
  <si>
    <t>-1741835859</t>
  </si>
  <si>
    <t>OBP15_15+OBN15_15</t>
  </si>
  <si>
    <t>79</t>
  </si>
  <si>
    <t>59217029</t>
  </si>
  <si>
    <t>obrubník betonový silniční nájezdový 100x15x15 cm</t>
  </si>
  <si>
    <t>1890427334</t>
  </si>
  <si>
    <t>80</t>
  </si>
  <si>
    <t>59217030</t>
  </si>
  <si>
    <t>obrubník betonový silniční přechodový 100x15x15-25 cm</t>
  </si>
  <si>
    <t>439970213</t>
  </si>
  <si>
    <t>916231213</t>
  </si>
  <si>
    <t>Osazení chodníkového obrubníku betonového stojatého s boční opěrou do lože z betonu prostého</t>
  </si>
  <si>
    <t>532915402</t>
  </si>
  <si>
    <t>OBZ08_25+OBS15_25</t>
  </si>
  <si>
    <t>82</t>
  </si>
  <si>
    <t>59217016</t>
  </si>
  <si>
    <t>obrubník betonový chodníkový 1000x80x250mm</t>
  </si>
  <si>
    <t>419434601</t>
  </si>
  <si>
    <t>298*1,02 'Přepočtené koeficientem množství</t>
  </si>
  <si>
    <t>83</t>
  </si>
  <si>
    <t>59217023</t>
  </si>
  <si>
    <t>obrubník betonový chodníkový 1000x150x250mm</t>
  </si>
  <si>
    <t>-997811692</t>
  </si>
  <si>
    <t>84</t>
  </si>
  <si>
    <t>916431111</t>
  </si>
  <si>
    <t>Osazení bezbariérového betonového obrubníku do betonového lože tl 150 mm</t>
  </si>
  <si>
    <t>1375896607</t>
  </si>
  <si>
    <t>KO_P+KO_N</t>
  </si>
  <si>
    <t>85</t>
  </si>
  <si>
    <t>592175110R</t>
  </si>
  <si>
    <t>obrubník betonový silniční nájezdový 300/195/600mm přímý typ KO</t>
  </si>
  <si>
    <t>1762482235</t>
  </si>
  <si>
    <t>86</t>
  </si>
  <si>
    <t>592175120R</t>
  </si>
  <si>
    <t>obrubník betonový silniční nájezdový 300/195/600mm přechodový typ KO</t>
  </si>
  <si>
    <t>671353759</t>
  </si>
  <si>
    <t>87</t>
  </si>
  <si>
    <t>916991121</t>
  </si>
  <si>
    <t>Lože pod obrubníky, krajníky nebo obruby z dlažebních kostek z betonu prostého</t>
  </si>
  <si>
    <t>667675055</t>
  </si>
  <si>
    <t>(OBS15_25+OBP15_15+OBN15_15+KO_P+KO_N)*0,2*0,1</t>
  </si>
  <si>
    <t>88</t>
  </si>
  <si>
    <t>919112213</t>
  </si>
  <si>
    <t>Řezání spár pro vytvoření komůrky š 10 mm hl 25 mm pro těsnící zálivku v živičném krytu</t>
  </si>
  <si>
    <t>-468803560</t>
  </si>
  <si>
    <t>89</t>
  </si>
  <si>
    <t>919122112</t>
  </si>
  <si>
    <t>Těsnění spár zálivkou za tepla pro komůrky š 10 mm hl 25 mm s těsnicím profilem</t>
  </si>
  <si>
    <t>1087641178</t>
  </si>
  <si>
    <t>90</t>
  </si>
  <si>
    <t>919731122</t>
  </si>
  <si>
    <t>Zarovnání styčné plochy podkladu nebo krytu živičného tl do 100 mm</t>
  </si>
  <si>
    <t>2137858333</t>
  </si>
  <si>
    <t>91</t>
  </si>
  <si>
    <t>919735113</t>
  </si>
  <si>
    <t>Řezání stávajícího živičného krytu hl do 150 mm</t>
  </si>
  <si>
    <t>-901997102</t>
  </si>
  <si>
    <t>92</t>
  </si>
  <si>
    <t>966006132</t>
  </si>
  <si>
    <t>Odstranění značek dopravních nebo orientačních se sloupky s betonovými patkami</t>
  </si>
  <si>
    <t>941477841</t>
  </si>
  <si>
    <t>997</t>
  </si>
  <si>
    <t>Přesun sutě</t>
  </si>
  <si>
    <t>93</t>
  </si>
  <si>
    <t>997221551</t>
  </si>
  <si>
    <t>Vodorovná doprava suti ze sypkých materiálů do 1 km</t>
  </si>
  <si>
    <t>-666517264</t>
  </si>
  <si>
    <t>94</t>
  </si>
  <si>
    <t>997221559</t>
  </si>
  <si>
    <t>Příplatek ZKD 1 km u vodorovné dopravy suti ze sypkých materiálů</t>
  </si>
  <si>
    <t>984284755</t>
  </si>
  <si>
    <t>Poznámka k položce:_x000d_
dalších 8km</t>
  </si>
  <si>
    <t>810,14*8 'Přepočtené koeficientem množství</t>
  </si>
  <si>
    <t>95</t>
  </si>
  <si>
    <t>997221561</t>
  </si>
  <si>
    <t>Vodorovná doprava suti z kusových materiálů do 1 km</t>
  </si>
  <si>
    <t>1139929367</t>
  </si>
  <si>
    <t>96</t>
  </si>
  <si>
    <t>997221569</t>
  </si>
  <si>
    <t>Příplatek ZKD 1 km u vodorovné dopravy suti z kusových materiálů</t>
  </si>
  <si>
    <t>508493940</t>
  </si>
  <si>
    <t>2532,161*8 'Přepočtené koeficientem množství</t>
  </si>
  <si>
    <t>97</t>
  </si>
  <si>
    <t>997221861</t>
  </si>
  <si>
    <t>Poplatek za uložení stavebního odpadu na recyklační skládce (skládkovné) z prostého betonu pod kódem 17 01 01</t>
  </si>
  <si>
    <t>-17467682</t>
  </si>
  <si>
    <t>Poznámka k položce:_x000d_
20%</t>
  </si>
  <si>
    <t>98</t>
  </si>
  <si>
    <t>997221873</t>
  </si>
  <si>
    <t>Poplatek za uložení stavebního odpadu na recyklační skládce (skládkovné) zeminy a kamení zatříděného do Katalogu odpadů pod kódem 17 05 04</t>
  </si>
  <si>
    <t>672520932</t>
  </si>
  <si>
    <t>Poznámka k položce:_x000d_
30%</t>
  </si>
  <si>
    <t>99</t>
  </si>
  <si>
    <t>997221875</t>
  </si>
  <si>
    <t>Poplatek za uložení stavebního odpadu na recyklační skládce (skládkovné) asfaltového bez obsahu dehtu zatříděného do Katalogu odpadů pod kódem 17 03 02</t>
  </si>
  <si>
    <t>-617301143</t>
  </si>
  <si>
    <t>Poznámka k položce:_x000d_
50% asfaltobetonová směs zařazena do kvalitativní třídy ZAS-T1</t>
  </si>
  <si>
    <t>998</t>
  </si>
  <si>
    <t>Přesun hmot</t>
  </si>
  <si>
    <t>100</t>
  </si>
  <si>
    <t>998223011</t>
  </si>
  <si>
    <t>Přesun hmot pro pozemní komunikace s krytem dlážděným</t>
  </si>
  <si>
    <t>-620687566</t>
  </si>
  <si>
    <t>HZS</t>
  </si>
  <si>
    <t>Hodinové zúčtovací sazby</t>
  </si>
  <si>
    <t>101</t>
  </si>
  <si>
    <t>HZS1212</t>
  </si>
  <si>
    <t>Hodinová zúčtovací sazba kopáč</t>
  </si>
  <si>
    <t>hod</t>
  </si>
  <si>
    <t>512</t>
  </si>
  <si>
    <t>1794061689</t>
  </si>
  <si>
    <t>pomocné práce u poklopů šachet, u objektů, sondy</t>
  </si>
  <si>
    <t>102</t>
  </si>
  <si>
    <t>HZS1291</t>
  </si>
  <si>
    <t>Hodinová zúčtovací sazba pomocný stavební dělník</t>
  </si>
  <si>
    <t>1249509326</t>
  </si>
  <si>
    <t>pomocné práce u poklopů šachet, u objektů</t>
  </si>
  <si>
    <t>A1_CYKY16</t>
  </si>
  <si>
    <t>délka kabelů CYKY 4*16mm2</t>
  </si>
  <si>
    <t>710</t>
  </si>
  <si>
    <t>A2_STOŽÁR</t>
  </si>
  <si>
    <t>počet stožárů</t>
  </si>
  <si>
    <t>A3_HLAVA</t>
  </si>
  <si>
    <t>počet ukončení kabelu</t>
  </si>
  <si>
    <t>A4_SVÍTIDLA</t>
  </si>
  <si>
    <t>počet svítidel</t>
  </si>
  <si>
    <t>A5_CYKY15</t>
  </si>
  <si>
    <t>délka kabelů CYKY 5*1,5mm2</t>
  </si>
  <si>
    <t>150</t>
  </si>
  <si>
    <t>A6_RÝHA40</t>
  </si>
  <si>
    <t xml:space="preserve">šířka rýhy 40cm, hloubka rýhy 60cm   </t>
  </si>
  <si>
    <t>440</t>
  </si>
  <si>
    <t>A7_RÝHA120</t>
  </si>
  <si>
    <t xml:space="preserve">šířka rýhy 40cm, hloubka rýhy 120cm   </t>
  </si>
  <si>
    <t>110</t>
  </si>
  <si>
    <t>ZRN2 - VEŘEJNÉ OSVĚTLENÍ R1</t>
  </si>
  <si>
    <t>A8_PATKA</t>
  </si>
  <si>
    <t xml:space="preserve">základ pro stožár   </t>
  </si>
  <si>
    <t>4,32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</si>
  <si>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</si>
  <si>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</si>
  <si>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</si>
  <si>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</si>
  <si>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Práce a dodávky M</t>
  </si>
  <si>
    <t>21-M</t>
  </si>
  <si>
    <t>Elektromontáže</t>
  </si>
  <si>
    <t>210100001</t>
  </si>
  <si>
    <t>Ukončení vodičů v rozváděči nebo na přístroji včetně zapojení průřezu žíly do 2,5 mm2</t>
  </si>
  <si>
    <t>1929722215</t>
  </si>
  <si>
    <t>Poznámka k položce:_x000d_
počet vodičů</t>
  </si>
  <si>
    <t>15*5 'Přepočtené koeficientem množství</t>
  </si>
  <si>
    <t>210100003</t>
  </si>
  <si>
    <t>Ukončení vodičů v rozváděči nebo na přístroji včetně zapojení průřezu žíly do 16 mm2</t>
  </si>
  <si>
    <t>-2137482498</t>
  </si>
  <si>
    <t>Poznámka k položce:_x000d_
4xvodič</t>
  </si>
  <si>
    <t>41*4 'Přepočtené koeficientem množství</t>
  </si>
  <si>
    <t>210100152</t>
  </si>
  <si>
    <t>Ukončení kabelů smršťovací záklopkou nebo páskou se zapojením bez letování žíly do 4x35 mm2</t>
  </si>
  <si>
    <t>2354931</t>
  </si>
  <si>
    <t>35436315</t>
  </si>
  <si>
    <t>hlava rozdělovací smršťovaná přímá do 1kV SKE 4f/3+4 kabel 27-45mm/průřez 35-150mm</t>
  </si>
  <si>
    <t>128</t>
  </si>
  <si>
    <t>193536225</t>
  </si>
  <si>
    <t>210202013</t>
  </si>
  <si>
    <t>Montáž svítidel výbojkových průmyslových stropních závěsných na výložník</t>
  </si>
  <si>
    <t>233740994</t>
  </si>
  <si>
    <t>SV01</t>
  </si>
  <si>
    <t>svítidlo dle specifikace</t>
  </si>
  <si>
    <t>-279614272</t>
  </si>
  <si>
    <t>při objednávce uvést název stavby!</t>
  </si>
  <si>
    <t xml:space="preserve">Svítidlo       Streetlight 11 mini LED | ST1.2a  (5XC2A31B08HC)</t>
  </si>
  <si>
    <t>210202013-D</t>
  </si>
  <si>
    <t>Montáž svítidlo výbojkové průmyslové nebo venkovní na výložník</t>
  </si>
  <si>
    <t>-2047847642</t>
  </si>
  <si>
    <t>210204011</t>
  </si>
  <si>
    <t>Montáž stožárů osvětlení ocelových samostatně stojících délky do 12 m</t>
  </si>
  <si>
    <t>-366063147</t>
  </si>
  <si>
    <t>ST01</t>
  </si>
  <si>
    <t>stožár dle specifikace</t>
  </si>
  <si>
    <t>118880033</t>
  </si>
  <si>
    <t xml:space="preserve">K-6    133/89/50  </t>
  </si>
  <si>
    <t>210204011-D</t>
  </si>
  <si>
    <t>1356679824</t>
  </si>
  <si>
    <t>210204201</t>
  </si>
  <si>
    <t>Montáž elektrovýzbroje stožárů osvětlení 1 okruh</t>
  </si>
  <si>
    <t>1877990033</t>
  </si>
  <si>
    <t>SR01</t>
  </si>
  <si>
    <t>svorkovnice pro jeden okruh</t>
  </si>
  <si>
    <t>-1468964575</t>
  </si>
  <si>
    <t>Poznámka k položce:_x000d_
SR721-25/N</t>
  </si>
  <si>
    <t>SvorkovniceSR722-25/N</t>
  </si>
  <si>
    <t>210220022</t>
  </si>
  <si>
    <t>Montáž uzemňovacího vedení vodičů FeZn pomocí svorek v zemi drátem do 10 mm ve městské zástavbě</t>
  </si>
  <si>
    <t>3259472</t>
  </si>
  <si>
    <t>35441073</t>
  </si>
  <si>
    <t>drát D 10mm FeZn</t>
  </si>
  <si>
    <t>-1065650451</t>
  </si>
  <si>
    <t>Poznámka k položce:_x000d_
převod kg/m</t>
  </si>
  <si>
    <t>710*0,62 'Přepočtené koeficientem množství</t>
  </si>
  <si>
    <t>210812035</t>
  </si>
  <si>
    <t>Montáž kabel Cu plný kulatý do 1 kV 4x16 mm2 uložený volně nebo v liště (CYKY)</t>
  </si>
  <si>
    <t>1935808492</t>
  </si>
  <si>
    <t>34111080</t>
  </si>
  <si>
    <t>kabel silový s Cu jádrem 1 kV 4x16mm2</t>
  </si>
  <si>
    <t>-1741567442</t>
  </si>
  <si>
    <t>210812061</t>
  </si>
  <si>
    <t>Montáž kabel Cu plný kulatý do 1 kV 5x1,5 až 2,5 mm2 uložený volně nebo v liště (CYKY)</t>
  </si>
  <si>
    <t>-1321507417</t>
  </si>
  <si>
    <t>34111090</t>
  </si>
  <si>
    <t>kabel silový s Cu jádrem 1 kV 5x1,5mm2</t>
  </si>
  <si>
    <t>-1575387904</t>
  </si>
  <si>
    <t>PM</t>
  </si>
  <si>
    <t>Přidružený materiál</t>
  </si>
  <si>
    <t>%</t>
  </si>
  <si>
    <t>-534564002</t>
  </si>
  <si>
    <t>PPV</t>
  </si>
  <si>
    <t>Podíl přidružených výkonů</t>
  </si>
  <si>
    <t>-1497945084</t>
  </si>
  <si>
    <t>ZV</t>
  </si>
  <si>
    <t>Zednické výpomoci</t>
  </si>
  <si>
    <t>-1441594288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</si>
  <si>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</si>
  <si>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</si>
  <si>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</si>
  <si>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</si>
  <si>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</si>
  <si>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749771295</t>
  </si>
  <si>
    <t>Poznámka k položce:_x000d_
převod m/km</t>
  </si>
  <si>
    <t>710*0,001 'Přepočtené koeficientem množství</t>
  </si>
  <si>
    <t>460030161</t>
  </si>
  <si>
    <t>Odstranění podkladu nebo krytu komunikace z betonu prostého tloušťky do 15 cm</t>
  </si>
  <si>
    <t>93692613</t>
  </si>
  <si>
    <t>110+100</t>
  </si>
  <si>
    <t>460030171</t>
  </si>
  <si>
    <t>Odstranění podkladu nebo krytu komunikace ze živice tloušťky do 5 cm</t>
  </si>
  <si>
    <t>-746238001</t>
  </si>
  <si>
    <t>460030172</t>
  </si>
  <si>
    <t>Odstranění podkladu nebo krytu komunikace ze živice tloušťky do 10 cm</t>
  </si>
  <si>
    <t>-213630670</t>
  </si>
  <si>
    <t>460030192</t>
  </si>
  <si>
    <t>Řezání podkladu nebo krytu živičného tloušťky do 10 cm</t>
  </si>
  <si>
    <t>-16510008</t>
  </si>
  <si>
    <t>460141113</t>
  </si>
  <si>
    <t>Hloubení nezapažených jam při elektromontážích strojně v hornině tř II skupiny 4</t>
  </si>
  <si>
    <t>-678643871</t>
  </si>
  <si>
    <t>460080012</t>
  </si>
  <si>
    <t>Základové konstrukce z monolitického betonu C 8/10 bez bednění</t>
  </si>
  <si>
    <t>541517725</t>
  </si>
  <si>
    <t>0,5*0,2*A7_RÝHA120</t>
  </si>
  <si>
    <t>460080014</t>
  </si>
  <si>
    <t>Základové konstrukce z monolitického betonu C 16/20 bez bednění</t>
  </si>
  <si>
    <t>-317929712</t>
  </si>
  <si>
    <t>460171153</t>
  </si>
  <si>
    <t>Hloubení kabelových nezapažených rýh strojně š 35 cm hl 60 cm v hornině tř II skupiny 4</t>
  </si>
  <si>
    <t>959140046</t>
  </si>
  <si>
    <t>460202304</t>
  </si>
  <si>
    <t>Hloubení kabelových nezapažených rýh strojně š 50 cm, hl 120 cm, v hornině tř 4</t>
  </si>
  <si>
    <t>-681794669</t>
  </si>
  <si>
    <t>460421172</t>
  </si>
  <si>
    <t>Lože kabelů z písku nebo štěrkopísku tl 10 cm nad kabel, kryté plastovou deskou, š lože do 50 cm</t>
  </si>
  <si>
    <t>-1873842931</t>
  </si>
  <si>
    <t>38015430</t>
  </si>
  <si>
    <t>Poznámka k položce:_x000d_
0,4*0,1*1,75 (šxtl.xpřevod t/m3)</t>
  </si>
  <si>
    <t>440*0,07 'Přepočtené koeficientem množství</t>
  </si>
  <si>
    <t>460490014</t>
  </si>
  <si>
    <t>Krytí kabelů výstražnou fólií šířky 40 cm</t>
  </si>
  <si>
    <t>-1404416532</t>
  </si>
  <si>
    <t>A6_RÝHA40+A7_RÝHA120</t>
  </si>
  <si>
    <t>34575121</t>
  </si>
  <si>
    <t>deska kabelová krycí PE červená, 250x9x4mm</t>
  </si>
  <si>
    <t>-1668704310</t>
  </si>
  <si>
    <t>550*1,003 'Přepočtené koeficientem množství</t>
  </si>
  <si>
    <t>460520173</t>
  </si>
  <si>
    <t>Montáž trubek ochranných plastových ohebných do 90 mm uložených do rýhy</t>
  </si>
  <si>
    <t>943683100</t>
  </si>
  <si>
    <t>KF 09063</t>
  </si>
  <si>
    <t>34571354</t>
  </si>
  <si>
    <t>trubka elektroinstalační ohebná dvouplášťová korugovaná D 75/90 mm, HDPE+LDPE</t>
  </si>
  <si>
    <t>-1260770579</t>
  </si>
  <si>
    <t>460431153</t>
  </si>
  <si>
    <t>Zásyp kabelových rýh ručně se zhutněním š 35 cm hl 50 cm z horniny tř II skupiny 4</t>
  </si>
  <si>
    <t>-296251664</t>
  </si>
  <si>
    <t>460560294</t>
  </si>
  <si>
    <t>Zásyp rýh ručně šířky 50 cm, hloubky 110 cm, z horniny třídy 4</t>
  </si>
  <si>
    <t>-1498866640</t>
  </si>
  <si>
    <t>460650053</t>
  </si>
  <si>
    <t>Zřízení podkladní vrstvy vozovky a chodníku ze štěrkodrti se zhutněním tloušťky do 15 cm</t>
  </si>
  <si>
    <t>714221115</t>
  </si>
  <si>
    <t>460650072</t>
  </si>
  <si>
    <t>Zřízení podkladní vrstvy vozovky a chodníku z kameniva obalovaného asfaltem se zhutněním tl do 10 cm</t>
  </si>
  <si>
    <t>-780325838</t>
  </si>
  <si>
    <t>460650081</t>
  </si>
  <si>
    <t>Zřízení podkladní vrstvy vozovky a chodníku z betonu prostého tloušťky do 10 cm</t>
  </si>
  <si>
    <t>-1259527247</t>
  </si>
  <si>
    <t>460650133</t>
  </si>
  <si>
    <t>Zřízení krytu vozovky a chodníku z litého asfaltu tloušťky do 5 cm</t>
  </si>
  <si>
    <t>-1664346699</t>
  </si>
  <si>
    <t>58-M</t>
  </si>
  <si>
    <t>Revize vyhrazených technických zařízení</t>
  </si>
  <si>
    <t>580108011</t>
  </si>
  <si>
    <t>Kontrola stavu 1 nebo 2 stožárových svítidel parkových nebo sadových</t>
  </si>
  <si>
    <t>-1655666540</t>
  </si>
  <si>
    <t>580108013</t>
  </si>
  <si>
    <t>Kontrola stavu 5 až 10 stožárových svítidel parkových nebo sadových</t>
  </si>
  <si>
    <t>-1927205246</t>
  </si>
  <si>
    <t>K01</t>
  </si>
  <si>
    <t>Nastavení svítidla podle měření vertikální osvětlenosti včetně protokolu měření</t>
  </si>
  <si>
    <t>183990806</t>
  </si>
  <si>
    <t>ocenit včetně celkové prohlídky elektroinstalace</t>
  </si>
  <si>
    <t xml:space="preserve">měření intenzity elektrického osvětlení po dokončení  VO a předložení protokolu o měření  intenzity elektrického osvětlení</t>
  </si>
  <si>
    <t>K02</t>
  </si>
  <si>
    <t xml:space="preserve">Provedení označení (očíslování) stožárů </t>
  </si>
  <si>
    <t>-58193261</t>
  </si>
  <si>
    <t>VON - VEDLEJŠÍ A OSTATNÍ NÁKLADY R1</t>
  </si>
  <si>
    <t>00266621</t>
  </si>
  <si>
    <t>CZ00266621</t>
  </si>
  <si>
    <t>25045393</t>
  </si>
  <si>
    <t>CZ25045393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</si>
  <si>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</si>
  <si>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</si>
  <si>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</si>
  <si>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</si>
  <si>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</si>
  <si>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</si>
  <si>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</si>
  <si>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</si>
  <si>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</si>
  <si>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</si>
  <si>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Nh</t>
  </si>
  <si>
    <t>1024</t>
  </si>
  <si>
    <t>-1712037555</t>
  </si>
  <si>
    <t xml:space="preserve">50"ruční výkopy sondy pro zjištění sítí  (HZS1212 kopáč)</t>
  </si>
  <si>
    <t>012103000</t>
  </si>
  <si>
    <t>Geodetické práce před výstavbou</t>
  </si>
  <si>
    <t>1728660508</t>
  </si>
  <si>
    <t>20"HZS4221 geodet</t>
  </si>
  <si>
    <t>012203000</t>
  </si>
  <si>
    <t>Geodetické práce při provádění stavby</t>
  </si>
  <si>
    <t>-1187552092</t>
  </si>
  <si>
    <t>012303000</t>
  </si>
  <si>
    <t>Geodetické práce po výstavbě</t>
  </si>
  <si>
    <t>1034992318</t>
  </si>
  <si>
    <t>30"HZS4221 geodet</t>
  </si>
  <si>
    <t>013254000</t>
  </si>
  <si>
    <t>Dokumentace skutečného provedení stavby</t>
  </si>
  <si>
    <t>381911367</t>
  </si>
  <si>
    <t>20"HZS4232 technik odborný</t>
  </si>
  <si>
    <t>VRN3</t>
  </si>
  <si>
    <t>Zařízení staveniště</t>
  </si>
  <si>
    <t>030001000</t>
  </si>
  <si>
    <t>Kpl</t>
  </si>
  <si>
    <t>-1911269630</t>
  </si>
  <si>
    <t>1"zařízení staveniště - ocenit zejména:</t>
  </si>
  <si>
    <t>Náklady na stavební buňky</t>
  </si>
  <si>
    <t>Skládky na staveništi, osvětlení</t>
  </si>
  <si>
    <t>Náklady na provoz a údržbu vybavení staveniště, energie</t>
  </si>
  <si>
    <t>Oplocení, informační tabule</t>
  </si>
  <si>
    <t>Rozebrání, bourání a odvoz zařízení staveniště</t>
  </si>
  <si>
    <t>Úprava terénu po zrušení zařízení staveniště</t>
  </si>
  <si>
    <t>034403000</t>
  </si>
  <si>
    <t>Dopravní značení na staveništi</t>
  </si>
  <si>
    <t>1397822544</t>
  </si>
  <si>
    <t>přechodné DZ - ocenit zejména:</t>
  </si>
  <si>
    <t>přechodné DZ - pronájem, montáž a demontáž značek</t>
  </si>
  <si>
    <t>VRN4</t>
  </si>
  <si>
    <t>Inženýrská činnost</t>
  </si>
  <si>
    <t>043134000</t>
  </si>
  <si>
    <t>Zkoušky zatěžovací</t>
  </si>
  <si>
    <t>466783440</t>
  </si>
  <si>
    <t>počet zkoušek - 3</t>
  </si>
  <si>
    <t>36"HZS4232 technik odborný</t>
  </si>
  <si>
    <t>SEZNAM FIGUR</t>
  </si>
  <si>
    <t>Výměra</t>
  </si>
  <si>
    <t xml:space="preserve"> ZRN1</t>
  </si>
  <si>
    <t>výkres bouracích prací</t>
  </si>
  <si>
    <t>KCE450MMAB*0,9</t>
  </si>
  <si>
    <t>Použití figury:</t>
  </si>
  <si>
    <t>KCE450MMAB*0,1</t>
  </si>
  <si>
    <t>výkres situace</t>
  </si>
  <si>
    <t>UV*2</t>
  </si>
  <si>
    <t>3198</t>
  </si>
  <si>
    <t>KCE450MMAB*0,125</t>
  </si>
  <si>
    <t>0,6*1,2*DN150</t>
  </si>
  <si>
    <t>60+200</t>
  </si>
  <si>
    <t xml:space="preserve"> ZRN2</t>
  </si>
  <si>
    <t>A4_VÝLOŽNÍK</t>
  </si>
  <si>
    <t>počet výložníků</t>
  </si>
  <si>
    <t>0,6*0,6*0,8*15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</si>
</sst>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22-05-25-R1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JUGOSLÁVSKÁ II. OD NOVOVESKÉ PO OPAVSKOU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TEPLICE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25. 5. 2022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TEPLICE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RAPID MOST SPOL. S 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PLHÁK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'ZRN1 - KOMUNIKACE R1'!J30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'ZRN1 - KOMUNIKACE R1'!P126</f>
        <v>0</v>
      </c>
      <c r="AV95" s="128">
        <f>'ZRN1 - KOMUNIKACE R1'!J33</f>
        <v>0</v>
      </c>
      <c r="AW95" s="128">
        <f>'ZRN1 - KOMUNIKACE R1'!J34</f>
        <v>0</v>
      </c>
      <c r="AX95" s="128">
        <f>'ZRN1 - KOMUNIKACE R1'!J35</f>
        <v>0</v>
      </c>
      <c r="AY95" s="128">
        <f>'ZRN1 - KOMUNIKACE R1'!J36</f>
        <v>0</v>
      </c>
      <c r="AZ95" s="128">
        <f>'ZRN1 - KOMUNIKACE R1'!F33</f>
        <v>0</v>
      </c>
      <c r="BA95" s="128">
        <f>'ZRN1 - KOMUNIKACE R1'!F34</f>
        <v>0</v>
      </c>
      <c r="BB95" s="128">
        <f>'ZRN1 - KOMUNIKACE R1'!F35</f>
        <v>0</v>
      </c>
      <c r="BC95" s="128">
        <f>'ZRN1 - KOMUNIKACE R1'!F36</f>
        <v>0</v>
      </c>
      <c r="BD95" s="130">
        <f>'ZRN1 - KOMUNIKACE R1'!F37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'ZRN2 - VEŘEJNÉ OSVĚTLENÍ R1'!J30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'ZRN2 - VEŘEJNÉ OSVĚTLENÍ R1'!P120</f>
        <v>0</v>
      </c>
      <c r="AV96" s="128">
        <f>'ZRN2 - VEŘEJNÉ OSVĚTLENÍ R1'!J33</f>
        <v>0</v>
      </c>
      <c r="AW96" s="128">
        <f>'ZRN2 - VEŘEJNÉ OSVĚTLENÍ R1'!J34</f>
        <v>0</v>
      </c>
      <c r="AX96" s="128">
        <f>'ZRN2 - VEŘEJNÉ OSVĚTLENÍ R1'!J35</f>
        <v>0</v>
      </c>
      <c r="AY96" s="128">
        <f>'ZRN2 - VEŘEJNÉ OSVĚTLENÍ R1'!J36</f>
        <v>0</v>
      </c>
      <c r="AZ96" s="128">
        <f>'ZRN2 - VEŘEJNÉ OSVĚTLENÍ R1'!F33</f>
        <v>0</v>
      </c>
      <c r="BA96" s="128">
        <f>'ZRN2 - VEŘEJNÉ OSVĚTLENÍ R1'!F34</f>
        <v>0</v>
      </c>
      <c r="BB96" s="128">
        <f>'ZRN2 - VEŘEJNÉ OSVĚTLENÍ R1'!F35</f>
        <v>0</v>
      </c>
      <c r="BC96" s="128">
        <f>'ZRN2 - VEŘEJNÉ OSVĚTLENÍ R1'!F36</f>
        <v>0</v>
      </c>
      <c r="BD96" s="130">
        <f>'ZRN2 - VEŘEJNÉ OSVĚTLENÍ R1'!F37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91</v>
      </c>
      <c r="AR97" s="126"/>
      <c r="AS97" s="132">
        <v>0</v>
      </c>
      <c r="AT97" s="133">
        <f>ROUND(SUM(AV97:AW97),2)</f>
        <v>0</v>
      </c>
      <c r="AU97" s="134">
        <f>'VON - VEDLEJŠÍ A OSTATNÍ ...'!P120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XfEu6LgoekXHWf2NgoJqqQdwe/xXYfMxKZ2G6g+AGmqpiiJ37KtitsKLXiSMvZAHQi6aNnBP1WrlMnhQ+TT/Cg==" hashValue="V36NtUnCOS8nifhl0jOFVEWMM3ITHiA1LZ5Ijh48oj32gKr0ZqDAixaafWMT+vpUomjnKBigCGASnsNxNJImpg==" algorithmName="SHA-512" password="CC4B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ZRN1 - KOMUNIKACE R1'!C2" display="/"/>
    <hyperlink ref="A96" location="'ZRN2 - VEŘEJNÉ OSVĚTLENÍ R1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6" t="s">
        <v>94</v>
      </c>
      <c r="BA2" s="136" t="s">
        <v>95</v>
      </c>
      <c r="BB2" s="136" t="s">
        <v>96</v>
      </c>
      <c r="BC2" s="136" t="s">
        <v>97</v>
      </c>
      <c r="BD2" s="13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  <c r="AZ3" s="136" t="s">
        <v>99</v>
      </c>
      <c r="BA3" s="136" t="s">
        <v>100</v>
      </c>
      <c r="BB3" s="136" t="s">
        <v>96</v>
      </c>
      <c r="BC3" s="136" t="s">
        <v>101</v>
      </c>
      <c r="BD3" s="136" t="s">
        <v>98</v>
      </c>
    </row>
    <row r="4" s="1" customFormat="1" ht="24.96" customHeight="1">
      <c r="B4" s="20"/>
      <c r="D4" s="139" t="s">
        <v>102</v>
      </c>
      <c r="L4" s="20"/>
      <c r="M4" s="140" t="s">
        <v>10</v>
      </c>
      <c r="AT4" s="17" t="s">
        <v>4</v>
      </c>
      <c r="AZ4" s="136" t="s">
        <v>103</v>
      </c>
      <c r="BA4" s="136" t="s">
        <v>104</v>
      </c>
      <c r="BB4" s="136" t="s">
        <v>96</v>
      </c>
      <c r="BC4" s="136" t="s">
        <v>105</v>
      </c>
      <c r="BD4" s="136" t="s">
        <v>98</v>
      </c>
    </row>
    <row r="5" s="1" customFormat="1" ht="6.96" customHeight="1">
      <c r="B5" s="20"/>
      <c r="L5" s="20"/>
      <c r="AZ5" s="136" t="s">
        <v>106</v>
      </c>
      <c r="BA5" s="136" t="s">
        <v>107</v>
      </c>
      <c r="BB5" s="136" t="s">
        <v>108</v>
      </c>
      <c r="BC5" s="136" t="s">
        <v>109</v>
      </c>
      <c r="BD5" s="136" t="s">
        <v>98</v>
      </c>
    </row>
    <row r="6" s="1" customFormat="1" ht="12" customHeight="1">
      <c r="B6" s="20"/>
      <c r="D6" s="141" t="s">
        <v>16</v>
      </c>
      <c r="L6" s="20"/>
      <c r="AZ6" s="136" t="s">
        <v>110</v>
      </c>
      <c r="BA6" s="136" t="s">
        <v>111</v>
      </c>
      <c r="BB6" s="136" t="s">
        <v>96</v>
      </c>
      <c r="BC6" s="136" t="s">
        <v>112</v>
      </c>
      <c r="BD6" s="136" t="s">
        <v>98</v>
      </c>
    </row>
    <row r="7" s="1" customFormat="1" ht="16.5" customHeight="1">
      <c r="B7" s="20"/>
      <c r="E7" s="142" t="str">
        <f>'Rekapitulace stavby'!K6</f>
        <v>JUGOSLÁVSKÁ II. OD NOVOVESKÉ PO OPAVSKOU</v>
      </c>
      <c r="F7" s="141"/>
      <c r="G7" s="141"/>
      <c r="H7" s="141"/>
      <c r="L7" s="20"/>
      <c r="AZ7" s="136" t="s">
        <v>113</v>
      </c>
      <c r="BA7" s="136" t="s">
        <v>114</v>
      </c>
      <c r="BB7" s="136" t="s">
        <v>96</v>
      </c>
      <c r="BC7" s="136" t="s">
        <v>115</v>
      </c>
      <c r="BD7" s="136" t="s">
        <v>98</v>
      </c>
    </row>
    <row r="8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117</v>
      </c>
      <c r="BA8" s="136" t="s">
        <v>118</v>
      </c>
      <c r="BB8" s="136" t="s">
        <v>96</v>
      </c>
      <c r="BC8" s="136" t="s">
        <v>119</v>
      </c>
      <c r="BD8" s="136" t="s">
        <v>98</v>
      </c>
    </row>
    <row r="9" s="2" customFormat="1" ht="16.5" customHeight="1">
      <c r="A9" s="38"/>
      <c r="B9" s="44"/>
      <c r="C9" s="38"/>
      <c r="D9" s="38"/>
      <c r="E9" s="143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121</v>
      </c>
      <c r="BA9" s="136" t="s">
        <v>122</v>
      </c>
      <c r="BB9" s="136" t="s">
        <v>96</v>
      </c>
      <c r="BC9" s="136" t="s">
        <v>123</v>
      </c>
      <c r="BD9" s="136" t="s">
        <v>98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124</v>
      </c>
      <c r="BA10" s="136" t="s">
        <v>125</v>
      </c>
      <c r="BB10" s="136" t="s">
        <v>108</v>
      </c>
      <c r="BC10" s="136" t="s">
        <v>87</v>
      </c>
      <c r="BD10" s="136" t="s">
        <v>87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126</v>
      </c>
      <c r="BA11" s="136" t="s">
        <v>127</v>
      </c>
      <c r="BB11" s="136" t="s">
        <v>108</v>
      </c>
      <c r="BC11" s="136" t="s">
        <v>128</v>
      </c>
      <c r="BD11" s="136" t="s">
        <v>87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25. 5. 2022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129</v>
      </c>
      <c r="BA12" s="136" t="s">
        <v>130</v>
      </c>
      <c r="BB12" s="136" t="s">
        <v>108</v>
      </c>
      <c r="BC12" s="136" t="s">
        <v>131</v>
      </c>
      <c r="BD12" s="136" t="s">
        <v>87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132</v>
      </c>
      <c r="BA13" s="136" t="s">
        <v>133</v>
      </c>
      <c r="BB13" s="136" t="s">
        <v>108</v>
      </c>
      <c r="BC13" s="136" t="s">
        <v>134</v>
      </c>
      <c r="BD13" s="136" t="s">
        <v>87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135</v>
      </c>
      <c r="BA14" s="136" t="s">
        <v>136</v>
      </c>
      <c r="BB14" s="136" t="s">
        <v>108</v>
      </c>
      <c r="BC14" s="136" t="s">
        <v>137</v>
      </c>
      <c r="BD14" s="136" t="s">
        <v>87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138</v>
      </c>
      <c r="BA15" s="136" t="s">
        <v>139</v>
      </c>
      <c r="BB15" s="136" t="s">
        <v>140</v>
      </c>
      <c r="BC15" s="136" t="s">
        <v>141</v>
      </c>
      <c r="BD15" s="136" t="s">
        <v>87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142</v>
      </c>
      <c r="BA16" s="136" t="s">
        <v>143</v>
      </c>
      <c r="BB16" s="136" t="s">
        <v>108</v>
      </c>
      <c r="BC16" s="136" t="s">
        <v>144</v>
      </c>
      <c r="BD16" s="136" t="s">
        <v>87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145</v>
      </c>
      <c r="BA17" s="136" t="s">
        <v>146</v>
      </c>
      <c r="BB17" s="136" t="s">
        <v>140</v>
      </c>
      <c r="BC17" s="136" t="s">
        <v>147</v>
      </c>
      <c r="BD17" s="136" t="s">
        <v>98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36" t="s">
        <v>148</v>
      </c>
      <c r="BA18" s="136" t="s">
        <v>149</v>
      </c>
      <c r="BB18" s="136" t="s">
        <v>140</v>
      </c>
      <c r="BC18" s="136" t="s">
        <v>150</v>
      </c>
      <c r="BD18" s="136" t="s">
        <v>98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36" t="s">
        <v>151</v>
      </c>
      <c r="BA19" s="136" t="s">
        <v>152</v>
      </c>
      <c r="BB19" s="136" t="s">
        <v>140</v>
      </c>
      <c r="BC19" s="136" t="s">
        <v>147</v>
      </c>
      <c r="BD19" s="136" t="s">
        <v>87</v>
      </c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36" t="s">
        <v>153</v>
      </c>
      <c r="BA20" s="136" t="s">
        <v>152</v>
      </c>
      <c r="BB20" s="136" t="s">
        <v>140</v>
      </c>
      <c r="BC20" s="136" t="s">
        <v>154</v>
      </c>
      <c r="BD20" s="136" t="s">
        <v>87</v>
      </c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36" t="s">
        <v>155</v>
      </c>
      <c r="BA21" s="136" t="s">
        <v>156</v>
      </c>
      <c r="BB21" s="136" t="s">
        <v>140</v>
      </c>
      <c r="BC21" s="136" t="s">
        <v>157</v>
      </c>
      <c r="BD21" s="136" t="s">
        <v>98</v>
      </c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136" t="s">
        <v>158</v>
      </c>
      <c r="BA22" s="136" t="s">
        <v>159</v>
      </c>
      <c r="BB22" s="136" t="s">
        <v>108</v>
      </c>
      <c r="BC22" s="136" t="s">
        <v>160</v>
      </c>
      <c r="BD22" s="136" t="s">
        <v>98</v>
      </c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Z23" s="136" t="s">
        <v>161</v>
      </c>
      <c r="BA23" s="136" t="s">
        <v>162</v>
      </c>
      <c r="BB23" s="136" t="s">
        <v>163</v>
      </c>
      <c r="BC23" s="136" t="s">
        <v>98</v>
      </c>
      <c r="BD23" s="136" t="s">
        <v>98</v>
      </c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Z24" s="136" t="s">
        <v>164</v>
      </c>
      <c r="BA24" s="136" t="s">
        <v>165</v>
      </c>
      <c r="BB24" s="136" t="s">
        <v>163</v>
      </c>
      <c r="BC24" s="136" t="s">
        <v>166</v>
      </c>
      <c r="BD24" s="136" t="s">
        <v>98</v>
      </c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Z25" s="136" t="s">
        <v>167</v>
      </c>
      <c r="BA25" s="136" t="s">
        <v>168</v>
      </c>
      <c r="BB25" s="136" t="s">
        <v>108</v>
      </c>
      <c r="BC25" s="136" t="s">
        <v>169</v>
      </c>
      <c r="BD25" s="136" t="s">
        <v>87</v>
      </c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Z26" s="136" t="s">
        <v>170</v>
      </c>
      <c r="BA26" s="136" t="s">
        <v>171</v>
      </c>
      <c r="BB26" s="136" t="s">
        <v>108</v>
      </c>
      <c r="BC26" s="136" t="s">
        <v>172</v>
      </c>
      <c r="BD26" s="136" t="s">
        <v>87</v>
      </c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Z27" s="150" t="s">
        <v>173</v>
      </c>
      <c r="BA27" s="150" t="s">
        <v>174</v>
      </c>
      <c r="BB27" s="150" t="s">
        <v>96</v>
      </c>
      <c r="BC27" s="150" t="s">
        <v>175</v>
      </c>
      <c r="BD27" s="150" t="s">
        <v>87</v>
      </c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Z28" s="136" t="s">
        <v>176</v>
      </c>
      <c r="BA28" s="136" t="s">
        <v>177</v>
      </c>
      <c r="BB28" s="136" t="s">
        <v>108</v>
      </c>
      <c r="BC28" s="136" t="s">
        <v>160</v>
      </c>
      <c r="BD28" s="136" t="s">
        <v>87</v>
      </c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Z29" s="136" t="s">
        <v>178</v>
      </c>
      <c r="BA29" s="136" t="s">
        <v>139</v>
      </c>
      <c r="BB29" s="136" t="s">
        <v>140</v>
      </c>
      <c r="BC29" s="136" t="s">
        <v>179</v>
      </c>
      <c r="BD29" s="136" t="s">
        <v>87</v>
      </c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Z30" s="136" t="s">
        <v>180</v>
      </c>
      <c r="BA30" s="136" t="s">
        <v>181</v>
      </c>
      <c r="BB30" s="136" t="s">
        <v>96</v>
      </c>
      <c r="BC30" s="136" t="s">
        <v>182</v>
      </c>
      <c r="BD30" s="136" t="s">
        <v>98</v>
      </c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1" t="s">
        <v>42</v>
      </c>
      <c r="F33" s="156">
        <f>ROUND((SUM(BE126:BE368)),  2)</f>
        <v>0</v>
      </c>
      <c r="G33" s="38"/>
      <c r="H33" s="38"/>
      <c r="I33" s="157">
        <v>0.20999999999999999</v>
      </c>
      <c r="J33" s="156">
        <f>ROUND(((SUM(BE126:BE368))*I33),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6">
        <f>ROUND((SUM(BF126:BF368)),  2)</f>
        <v>0</v>
      </c>
      <c r="G34" s="38"/>
      <c r="H34" s="38"/>
      <c r="I34" s="157">
        <v>0.14999999999999999</v>
      </c>
      <c r="J34" s="156">
        <f>ROUND(((SUM(BF126:BF368))*I34),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6">
        <f>ROUND((SUM(BG126:BG368)),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6">
        <f>ROUND((SUM(BH126:BH368)),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6">
        <f>ROUND((SUM(BI126:BI368)),  2)</f>
        <v>0</v>
      </c>
      <c r="G37" s="38"/>
      <c r="H37" s="38"/>
      <c r="I37" s="157">
        <v>0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183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6" t="str">
        <f>E7</f>
        <v>JUGOSLÁVSKÁ II. OD NOVOVESKÉ PO OPAVSKOU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ZRN1 - KOMUNIKACE R1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25. 5. 2022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7" t="s">
        <v>184</v>
      </c>
      <c r="D94" s="178"/>
      <c r="E94" s="178"/>
      <c r="F94" s="178"/>
      <c r="G94" s="178"/>
      <c r="H94" s="178"/>
      <c r="I94" s="178"/>
      <c r="J94" s="179" t="s">
        <v>185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0" t="s">
        <v>186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187</v>
      </c>
    </row>
    <row r="97" hidden="1" s="9" customFormat="1" ht="24.96" customHeight="1">
      <c r="A97" s="9"/>
      <c r="B97" s="181"/>
      <c r="C97" s="182"/>
      <c r="D97" s="183" t="s">
        <v>188</v>
      </c>
      <c r="E97" s="184"/>
      <c r="F97" s="184"/>
      <c r="G97" s="184"/>
      <c r="H97" s="184"/>
      <c r="I97" s="184"/>
      <c r="J97" s="185">
        <f>J127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189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7"/>
      <c r="C99" s="188"/>
      <c r="D99" s="189" t="s">
        <v>190</v>
      </c>
      <c r="E99" s="190"/>
      <c r="F99" s="190"/>
      <c r="G99" s="190"/>
      <c r="H99" s="190"/>
      <c r="I99" s="190"/>
      <c r="J99" s="191">
        <f>J202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7"/>
      <c r="C100" s="188"/>
      <c r="D100" s="189" t="s">
        <v>191</v>
      </c>
      <c r="E100" s="190"/>
      <c r="F100" s="190"/>
      <c r="G100" s="190"/>
      <c r="H100" s="190"/>
      <c r="I100" s="190"/>
      <c r="J100" s="191">
        <f>J205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7"/>
      <c r="C101" s="188"/>
      <c r="D101" s="189" t="s">
        <v>192</v>
      </c>
      <c r="E101" s="190"/>
      <c r="F101" s="190"/>
      <c r="G101" s="190"/>
      <c r="H101" s="190"/>
      <c r="I101" s="190"/>
      <c r="J101" s="191">
        <f>J249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7"/>
      <c r="C102" s="188"/>
      <c r="D102" s="189" t="s">
        <v>193</v>
      </c>
      <c r="E102" s="190"/>
      <c r="F102" s="190"/>
      <c r="G102" s="190"/>
      <c r="H102" s="190"/>
      <c r="I102" s="190"/>
      <c r="J102" s="191">
        <f>J252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7"/>
      <c r="C103" s="188"/>
      <c r="D103" s="189" t="s">
        <v>194</v>
      </c>
      <c r="E103" s="190"/>
      <c r="F103" s="190"/>
      <c r="G103" s="190"/>
      <c r="H103" s="190"/>
      <c r="I103" s="190"/>
      <c r="J103" s="191">
        <f>J281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7"/>
      <c r="C104" s="188"/>
      <c r="D104" s="189" t="s">
        <v>195</v>
      </c>
      <c r="E104" s="190"/>
      <c r="F104" s="190"/>
      <c r="G104" s="190"/>
      <c r="H104" s="190"/>
      <c r="I104" s="190"/>
      <c r="J104" s="191">
        <f>J345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7"/>
      <c r="C105" s="188"/>
      <c r="D105" s="189" t="s">
        <v>196</v>
      </c>
      <c r="E105" s="190"/>
      <c r="F105" s="190"/>
      <c r="G105" s="190"/>
      <c r="H105" s="190"/>
      <c r="I105" s="190"/>
      <c r="J105" s="191">
        <f>J360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1"/>
      <c r="C106" s="182"/>
      <c r="D106" s="183" t="s">
        <v>197</v>
      </c>
      <c r="E106" s="184"/>
      <c r="F106" s="184"/>
      <c r="G106" s="184"/>
      <c r="H106" s="184"/>
      <c r="I106" s="184"/>
      <c r="J106" s="185">
        <f>J362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198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6" t="str">
        <f>E7</f>
        <v>JUGOSLÁVSKÁ II. OD NOVOVESKÉ PO OPAVSKOU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ZRN1 - KOMUNIKACE R1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TEPLICE</v>
      </c>
      <c r="G120" s="40"/>
      <c r="H120" s="40"/>
      <c r="I120" s="32" t="s">
        <v>22</v>
      </c>
      <c r="J120" s="79" t="str">
        <f>IF(J12="","",J12)</f>
        <v>25. 5. 2022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STATUTÁRNÍ MĚSTO TEPLICE</v>
      </c>
      <c r="G122" s="40"/>
      <c r="H122" s="40"/>
      <c r="I122" s="32" t="s">
        <v>30</v>
      </c>
      <c r="J122" s="36" t="str">
        <f>E21</f>
        <v>RAPID MOST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PLHÁK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3"/>
      <c r="B125" s="194"/>
      <c r="C125" s="195" t="s">
        <v>199</v>
      </c>
      <c r="D125" s="196" t="s">
        <v>62</v>
      </c>
      <c r="E125" s="196" t="s">
        <v>58</v>
      </c>
      <c r="F125" s="196" t="s">
        <v>59</v>
      </c>
      <c r="G125" s="196" t="s">
        <v>200</v>
      </c>
      <c r="H125" s="196" t="s">
        <v>201</v>
      </c>
      <c r="I125" s="196" t="s">
        <v>202</v>
      </c>
      <c r="J125" s="196" t="s">
        <v>185</v>
      </c>
      <c r="K125" s="197" t="s">
        <v>203</v>
      </c>
      <c r="L125" s="198"/>
      <c r="M125" s="100" t="s">
        <v>1</v>
      </c>
      <c r="N125" s="101" t="s">
        <v>41</v>
      </c>
      <c r="O125" s="101" t="s">
        <v>204</v>
      </c>
      <c r="P125" s="101" t="s">
        <v>205</v>
      </c>
      <c r="Q125" s="101" t="s">
        <v>206</v>
      </c>
      <c r="R125" s="101" t="s">
        <v>207</v>
      </c>
      <c r="S125" s="101" t="s">
        <v>208</v>
      </c>
      <c r="T125" s="102" t="s">
        <v>209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8"/>
      <c r="B126" s="39"/>
      <c r="C126" s="107" t="s">
        <v>210</v>
      </c>
      <c r="D126" s="40"/>
      <c r="E126" s="40"/>
      <c r="F126" s="40"/>
      <c r="G126" s="40"/>
      <c r="H126" s="40"/>
      <c r="I126" s="40"/>
      <c r="J126" s="199">
        <f>BK126</f>
        <v>0</v>
      </c>
      <c r="K126" s="40"/>
      <c r="L126" s="44"/>
      <c r="M126" s="103"/>
      <c r="N126" s="200"/>
      <c r="O126" s="104"/>
      <c r="P126" s="201">
        <f>P127+P362</f>
        <v>0</v>
      </c>
      <c r="Q126" s="104"/>
      <c r="R126" s="201">
        <f>R127+R362</f>
        <v>685.02908760000003</v>
      </c>
      <c r="S126" s="104"/>
      <c r="T126" s="202">
        <f>T127+T362</f>
        <v>3342.3009999999999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187</v>
      </c>
      <c r="BK126" s="203">
        <f>BK127+BK362</f>
        <v>0</v>
      </c>
    </row>
    <row r="127" s="12" customFormat="1" ht="25.92" customHeight="1">
      <c r="A127" s="12"/>
      <c r="B127" s="204"/>
      <c r="C127" s="205"/>
      <c r="D127" s="206" t="s">
        <v>76</v>
      </c>
      <c r="E127" s="207" t="s">
        <v>211</v>
      </c>
      <c r="F127" s="207" t="s">
        <v>211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P128+P202+P205+P249+P252+P281+P345+P360</f>
        <v>0</v>
      </c>
      <c r="Q127" s="212"/>
      <c r="R127" s="213">
        <f>R128+R202+R205+R249+R252+R281+R345+R360</f>
        <v>685.02908760000003</v>
      </c>
      <c r="S127" s="212"/>
      <c r="T127" s="214">
        <f>T128+T202+T205+T249+T252+T281+T345+T360</f>
        <v>3342.3009999999999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85</v>
      </c>
      <c r="AT127" s="216" t="s">
        <v>76</v>
      </c>
      <c r="AU127" s="216" t="s">
        <v>77</v>
      </c>
      <c r="AY127" s="215" t="s">
        <v>212</v>
      </c>
      <c r="BK127" s="217">
        <f>BK128+BK202+BK205+BK249+BK252+BK281+BK345+BK360</f>
        <v>0</v>
      </c>
    </row>
    <row r="128" s="12" customFormat="1" ht="22.8" customHeight="1">
      <c r="A128" s="12"/>
      <c r="B128" s="204"/>
      <c r="C128" s="205"/>
      <c r="D128" s="206" t="s">
        <v>76</v>
      </c>
      <c r="E128" s="218" t="s">
        <v>85</v>
      </c>
      <c r="F128" s="218" t="s">
        <v>213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SUM(P129:P201)</f>
        <v>0</v>
      </c>
      <c r="Q128" s="212"/>
      <c r="R128" s="213">
        <f>SUM(R129:R201)</f>
        <v>108.68582000000001</v>
      </c>
      <c r="S128" s="212"/>
      <c r="T128" s="214">
        <f>SUM(T129:T201)</f>
        <v>3342.1369999999997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85</v>
      </c>
      <c r="AT128" s="216" t="s">
        <v>76</v>
      </c>
      <c r="AU128" s="216" t="s">
        <v>85</v>
      </c>
      <c r="AY128" s="215" t="s">
        <v>212</v>
      </c>
      <c r="BK128" s="217">
        <f>SUM(BK129:BK201)</f>
        <v>0</v>
      </c>
    </row>
    <row r="129" s="2" customFormat="1" ht="33" customHeight="1">
      <c r="A129" s="38"/>
      <c r="B129" s="39"/>
      <c r="C129" s="220" t="s">
        <v>85</v>
      </c>
      <c r="D129" s="220" t="s">
        <v>214</v>
      </c>
      <c r="E129" s="221" t="s">
        <v>215</v>
      </c>
      <c r="F129" s="222" t="s">
        <v>216</v>
      </c>
      <c r="G129" s="223" t="s">
        <v>163</v>
      </c>
      <c r="H129" s="224">
        <v>1</v>
      </c>
      <c r="I129" s="225"/>
      <c r="J129" s="226">
        <f>ROUND(I129*H129,2)</f>
        <v>0</v>
      </c>
      <c r="K129" s="222" t="s">
        <v>217</v>
      </c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218</v>
      </c>
      <c r="AT129" s="231" t="s">
        <v>214</v>
      </c>
      <c r="AU129" s="231" t="s">
        <v>87</v>
      </c>
      <c r="AY129" s="17" t="s">
        <v>212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218</v>
      </c>
      <c r="BM129" s="231" t="s">
        <v>219</v>
      </c>
    </row>
    <row r="130" s="2" customFormat="1" ht="33" customHeight="1">
      <c r="A130" s="38"/>
      <c r="B130" s="39"/>
      <c r="C130" s="220" t="s">
        <v>87</v>
      </c>
      <c r="D130" s="220" t="s">
        <v>214</v>
      </c>
      <c r="E130" s="221" t="s">
        <v>220</v>
      </c>
      <c r="F130" s="222" t="s">
        <v>221</v>
      </c>
      <c r="G130" s="223" t="s">
        <v>163</v>
      </c>
      <c r="H130" s="224">
        <v>5</v>
      </c>
      <c r="I130" s="225"/>
      <c r="J130" s="226">
        <f>ROUND(I130*H130,2)</f>
        <v>0</v>
      </c>
      <c r="K130" s="222" t="s">
        <v>217</v>
      </c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218</v>
      </c>
      <c r="AT130" s="231" t="s">
        <v>214</v>
      </c>
      <c r="AU130" s="231" t="s">
        <v>87</v>
      </c>
      <c r="AY130" s="17" t="s">
        <v>212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218</v>
      </c>
      <c r="BM130" s="231" t="s">
        <v>222</v>
      </c>
    </row>
    <row r="131" s="2" customFormat="1" ht="33" customHeight="1">
      <c r="A131" s="38"/>
      <c r="B131" s="39"/>
      <c r="C131" s="220" t="s">
        <v>98</v>
      </c>
      <c r="D131" s="220" t="s">
        <v>214</v>
      </c>
      <c r="E131" s="221" t="s">
        <v>223</v>
      </c>
      <c r="F131" s="222" t="s">
        <v>224</v>
      </c>
      <c r="G131" s="223" t="s">
        <v>163</v>
      </c>
      <c r="H131" s="224">
        <v>2</v>
      </c>
      <c r="I131" s="225"/>
      <c r="J131" s="226">
        <f>ROUND(I131*H131,2)</f>
        <v>0</v>
      </c>
      <c r="K131" s="222" t="s">
        <v>217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218</v>
      </c>
      <c r="AT131" s="231" t="s">
        <v>214</v>
      </c>
      <c r="AU131" s="231" t="s">
        <v>87</v>
      </c>
      <c r="AY131" s="17" t="s">
        <v>212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218</v>
      </c>
      <c r="BM131" s="231" t="s">
        <v>225</v>
      </c>
    </row>
    <row r="132" s="2" customFormat="1" ht="24.15" customHeight="1">
      <c r="A132" s="38"/>
      <c r="B132" s="39"/>
      <c r="C132" s="220" t="s">
        <v>218</v>
      </c>
      <c r="D132" s="220" t="s">
        <v>214</v>
      </c>
      <c r="E132" s="221" t="s">
        <v>226</v>
      </c>
      <c r="F132" s="222" t="s">
        <v>227</v>
      </c>
      <c r="G132" s="223" t="s">
        <v>96</v>
      </c>
      <c r="H132" s="224">
        <v>1318</v>
      </c>
      <c r="I132" s="225"/>
      <c r="J132" s="226">
        <f>ROUND(I132*H132,2)</f>
        <v>0</v>
      </c>
      <c r="K132" s="222" t="s">
        <v>217</v>
      </c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0.17999999999999999</v>
      </c>
      <c r="T132" s="230">
        <f>S132*H132</f>
        <v>237.23999999999998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218</v>
      </c>
      <c r="AT132" s="231" t="s">
        <v>214</v>
      </c>
      <c r="AU132" s="231" t="s">
        <v>87</v>
      </c>
      <c r="AY132" s="17" t="s">
        <v>212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85</v>
      </c>
      <c r="BK132" s="232">
        <f>ROUND(I132*H132,2)</f>
        <v>0</v>
      </c>
      <c r="BL132" s="17" t="s">
        <v>218</v>
      </c>
      <c r="BM132" s="231" t="s">
        <v>228</v>
      </c>
    </row>
    <row r="133" s="13" customFormat="1">
      <c r="A133" s="13"/>
      <c r="B133" s="233"/>
      <c r="C133" s="234"/>
      <c r="D133" s="235" t="s">
        <v>229</v>
      </c>
      <c r="E133" s="236" t="s">
        <v>1</v>
      </c>
      <c r="F133" s="237" t="s">
        <v>103</v>
      </c>
      <c r="G133" s="234"/>
      <c r="H133" s="238">
        <v>1318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229</v>
      </c>
      <c r="AU133" s="244" t="s">
        <v>87</v>
      </c>
      <c r="AV133" s="13" t="s">
        <v>87</v>
      </c>
      <c r="AW133" s="13" t="s">
        <v>32</v>
      </c>
      <c r="AX133" s="13" t="s">
        <v>85</v>
      </c>
      <c r="AY133" s="244" t="s">
        <v>212</v>
      </c>
    </row>
    <row r="134" s="2" customFormat="1" ht="24.15" customHeight="1">
      <c r="A134" s="38"/>
      <c r="B134" s="39"/>
      <c r="C134" s="220" t="s">
        <v>230</v>
      </c>
      <c r="D134" s="220" t="s">
        <v>214</v>
      </c>
      <c r="E134" s="221" t="s">
        <v>231</v>
      </c>
      <c r="F134" s="222" t="s">
        <v>232</v>
      </c>
      <c r="G134" s="223" t="s">
        <v>96</v>
      </c>
      <c r="H134" s="224">
        <v>3370</v>
      </c>
      <c r="I134" s="225"/>
      <c r="J134" s="226">
        <f>ROUND(I134*H134,2)</f>
        <v>0</v>
      </c>
      <c r="K134" s="222" t="s">
        <v>217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0.17000000000000001</v>
      </c>
      <c r="T134" s="230">
        <f>S134*H134</f>
        <v>572.90000000000009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218</v>
      </c>
      <c r="AT134" s="231" t="s">
        <v>214</v>
      </c>
      <c r="AU134" s="231" t="s">
        <v>87</v>
      </c>
      <c r="AY134" s="17" t="s">
        <v>212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218</v>
      </c>
      <c r="BM134" s="231" t="s">
        <v>233</v>
      </c>
    </row>
    <row r="135" s="13" customFormat="1">
      <c r="A135" s="13"/>
      <c r="B135" s="233"/>
      <c r="C135" s="234"/>
      <c r="D135" s="235" t="s">
        <v>229</v>
      </c>
      <c r="E135" s="236" t="s">
        <v>1</v>
      </c>
      <c r="F135" s="237" t="s">
        <v>234</v>
      </c>
      <c r="G135" s="234"/>
      <c r="H135" s="238">
        <v>3370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229</v>
      </c>
      <c r="AU135" s="244" t="s">
        <v>87</v>
      </c>
      <c r="AV135" s="13" t="s">
        <v>87</v>
      </c>
      <c r="AW135" s="13" t="s">
        <v>32</v>
      </c>
      <c r="AX135" s="13" t="s">
        <v>85</v>
      </c>
      <c r="AY135" s="244" t="s">
        <v>212</v>
      </c>
    </row>
    <row r="136" s="2" customFormat="1" ht="24.15" customHeight="1">
      <c r="A136" s="38"/>
      <c r="B136" s="39"/>
      <c r="C136" s="220" t="s">
        <v>235</v>
      </c>
      <c r="D136" s="220" t="s">
        <v>214</v>
      </c>
      <c r="E136" s="221" t="s">
        <v>236</v>
      </c>
      <c r="F136" s="222" t="s">
        <v>237</v>
      </c>
      <c r="G136" s="223" t="s">
        <v>96</v>
      </c>
      <c r="H136" s="224">
        <v>3033</v>
      </c>
      <c r="I136" s="225"/>
      <c r="J136" s="226">
        <f>ROUND(I136*H136,2)</f>
        <v>0</v>
      </c>
      <c r="K136" s="222" t="s">
        <v>217</v>
      </c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0.23999999999999999</v>
      </c>
      <c r="T136" s="230">
        <f>S136*H136</f>
        <v>727.91999999999996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218</v>
      </c>
      <c r="AT136" s="231" t="s">
        <v>214</v>
      </c>
      <c r="AU136" s="231" t="s">
        <v>87</v>
      </c>
      <c r="AY136" s="17" t="s">
        <v>212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218</v>
      </c>
      <c r="BM136" s="231" t="s">
        <v>238</v>
      </c>
    </row>
    <row r="137" s="13" customFormat="1">
      <c r="A137" s="13"/>
      <c r="B137" s="233"/>
      <c r="C137" s="234"/>
      <c r="D137" s="235" t="s">
        <v>229</v>
      </c>
      <c r="E137" s="236" t="s">
        <v>1</v>
      </c>
      <c r="F137" s="237" t="s">
        <v>94</v>
      </c>
      <c r="G137" s="234"/>
      <c r="H137" s="238">
        <v>3033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229</v>
      </c>
      <c r="AU137" s="244" t="s">
        <v>87</v>
      </c>
      <c r="AV137" s="13" t="s">
        <v>87</v>
      </c>
      <c r="AW137" s="13" t="s">
        <v>32</v>
      </c>
      <c r="AX137" s="13" t="s">
        <v>85</v>
      </c>
      <c r="AY137" s="244" t="s">
        <v>212</v>
      </c>
    </row>
    <row r="138" s="2" customFormat="1" ht="24.15" customHeight="1">
      <c r="A138" s="38"/>
      <c r="B138" s="39"/>
      <c r="C138" s="220" t="s">
        <v>239</v>
      </c>
      <c r="D138" s="220" t="s">
        <v>214</v>
      </c>
      <c r="E138" s="221" t="s">
        <v>240</v>
      </c>
      <c r="F138" s="222" t="s">
        <v>241</v>
      </c>
      <c r="G138" s="223" t="s">
        <v>96</v>
      </c>
      <c r="H138" s="224">
        <v>1318</v>
      </c>
      <c r="I138" s="225"/>
      <c r="J138" s="226">
        <f>ROUND(I138*H138,2)</f>
        <v>0</v>
      </c>
      <c r="K138" s="222" t="s">
        <v>217</v>
      </c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0.32500000000000001</v>
      </c>
      <c r="T138" s="230">
        <f>S138*H138</f>
        <v>428.35000000000002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218</v>
      </c>
      <c r="AT138" s="231" t="s">
        <v>214</v>
      </c>
      <c r="AU138" s="231" t="s">
        <v>87</v>
      </c>
      <c r="AY138" s="17" t="s">
        <v>212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218</v>
      </c>
      <c r="BM138" s="231" t="s">
        <v>242</v>
      </c>
    </row>
    <row r="139" s="13" customFormat="1">
      <c r="A139" s="13"/>
      <c r="B139" s="233"/>
      <c r="C139" s="234"/>
      <c r="D139" s="235" t="s">
        <v>229</v>
      </c>
      <c r="E139" s="236" t="s">
        <v>1</v>
      </c>
      <c r="F139" s="237" t="s">
        <v>103</v>
      </c>
      <c r="G139" s="234"/>
      <c r="H139" s="238">
        <v>1318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229</v>
      </c>
      <c r="AU139" s="244" t="s">
        <v>87</v>
      </c>
      <c r="AV139" s="13" t="s">
        <v>87</v>
      </c>
      <c r="AW139" s="13" t="s">
        <v>32</v>
      </c>
      <c r="AX139" s="13" t="s">
        <v>85</v>
      </c>
      <c r="AY139" s="244" t="s">
        <v>212</v>
      </c>
    </row>
    <row r="140" s="2" customFormat="1" ht="24.15" customHeight="1">
      <c r="A140" s="38"/>
      <c r="B140" s="39"/>
      <c r="C140" s="220" t="s">
        <v>243</v>
      </c>
      <c r="D140" s="220" t="s">
        <v>214</v>
      </c>
      <c r="E140" s="221" t="s">
        <v>244</v>
      </c>
      <c r="F140" s="222" t="s">
        <v>245</v>
      </c>
      <c r="G140" s="223" t="s">
        <v>96</v>
      </c>
      <c r="H140" s="224">
        <v>337</v>
      </c>
      <c r="I140" s="225"/>
      <c r="J140" s="226">
        <f>ROUND(I140*H140,2)</f>
        <v>0</v>
      </c>
      <c r="K140" s="222" t="s">
        <v>217</v>
      </c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0.625</v>
      </c>
      <c r="T140" s="230">
        <f>S140*H140</f>
        <v>210.625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218</v>
      </c>
      <c r="AT140" s="231" t="s">
        <v>214</v>
      </c>
      <c r="AU140" s="231" t="s">
        <v>87</v>
      </c>
      <c r="AY140" s="17" t="s">
        <v>212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218</v>
      </c>
      <c r="BM140" s="231" t="s">
        <v>246</v>
      </c>
    </row>
    <row r="141" s="13" customFormat="1">
      <c r="A141" s="13"/>
      <c r="B141" s="233"/>
      <c r="C141" s="234"/>
      <c r="D141" s="235" t="s">
        <v>229</v>
      </c>
      <c r="E141" s="236" t="s">
        <v>1</v>
      </c>
      <c r="F141" s="237" t="s">
        <v>99</v>
      </c>
      <c r="G141" s="234"/>
      <c r="H141" s="238">
        <v>337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229</v>
      </c>
      <c r="AU141" s="244" t="s">
        <v>87</v>
      </c>
      <c r="AV141" s="13" t="s">
        <v>87</v>
      </c>
      <c r="AW141" s="13" t="s">
        <v>32</v>
      </c>
      <c r="AX141" s="13" t="s">
        <v>85</v>
      </c>
      <c r="AY141" s="244" t="s">
        <v>212</v>
      </c>
    </row>
    <row r="142" s="2" customFormat="1" ht="24.15" customHeight="1">
      <c r="A142" s="38"/>
      <c r="B142" s="39"/>
      <c r="C142" s="220" t="s">
        <v>247</v>
      </c>
      <c r="D142" s="220" t="s">
        <v>214</v>
      </c>
      <c r="E142" s="221" t="s">
        <v>248</v>
      </c>
      <c r="F142" s="222" t="s">
        <v>249</v>
      </c>
      <c r="G142" s="223" t="s">
        <v>96</v>
      </c>
      <c r="H142" s="224">
        <v>1318</v>
      </c>
      <c r="I142" s="225"/>
      <c r="J142" s="226">
        <f>ROUND(I142*H142,2)</f>
        <v>0</v>
      </c>
      <c r="K142" s="222" t="s">
        <v>217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0.098000000000000004</v>
      </c>
      <c r="T142" s="230">
        <f>S142*H142</f>
        <v>129.16400000000002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218</v>
      </c>
      <c r="AT142" s="231" t="s">
        <v>214</v>
      </c>
      <c r="AU142" s="231" t="s">
        <v>87</v>
      </c>
      <c r="AY142" s="17" t="s">
        <v>212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218</v>
      </c>
      <c r="BM142" s="231" t="s">
        <v>250</v>
      </c>
    </row>
    <row r="143" s="13" customFormat="1">
      <c r="A143" s="13"/>
      <c r="B143" s="233"/>
      <c r="C143" s="234"/>
      <c r="D143" s="235" t="s">
        <v>229</v>
      </c>
      <c r="E143" s="236" t="s">
        <v>1</v>
      </c>
      <c r="F143" s="237" t="s">
        <v>103</v>
      </c>
      <c r="G143" s="234"/>
      <c r="H143" s="238">
        <v>1318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229</v>
      </c>
      <c r="AU143" s="244" t="s">
        <v>87</v>
      </c>
      <c r="AV143" s="13" t="s">
        <v>87</v>
      </c>
      <c r="AW143" s="13" t="s">
        <v>32</v>
      </c>
      <c r="AX143" s="13" t="s">
        <v>85</v>
      </c>
      <c r="AY143" s="244" t="s">
        <v>212</v>
      </c>
    </row>
    <row r="144" s="2" customFormat="1" ht="24.15" customHeight="1">
      <c r="A144" s="38"/>
      <c r="B144" s="39"/>
      <c r="C144" s="220" t="s">
        <v>251</v>
      </c>
      <c r="D144" s="220" t="s">
        <v>214</v>
      </c>
      <c r="E144" s="221" t="s">
        <v>252</v>
      </c>
      <c r="F144" s="222" t="s">
        <v>253</v>
      </c>
      <c r="G144" s="223" t="s">
        <v>96</v>
      </c>
      <c r="H144" s="224">
        <v>3033</v>
      </c>
      <c r="I144" s="225"/>
      <c r="J144" s="226">
        <f>ROUND(I144*H144,2)</f>
        <v>0</v>
      </c>
      <c r="K144" s="222" t="s">
        <v>217</v>
      </c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0.316</v>
      </c>
      <c r="T144" s="230">
        <f>S144*H144</f>
        <v>958.428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218</v>
      </c>
      <c r="AT144" s="231" t="s">
        <v>214</v>
      </c>
      <c r="AU144" s="231" t="s">
        <v>87</v>
      </c>
      <c r="AY144" s="17" t="s">
        <v>212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218</v>
      </c>
      <c r="BM144" s="231" t="s">
        <v>254</v>
      </c>
    </row>
    <row r="145" s="13" customFormat="1">
      <c r="A145" s="13"/>
      <c r="B145" s="233"/>
      <c r="C145" s="234"/>
      <c r="D145" s="235" t="s">
        <v>229</v>
      </c>
      <c r="E145" s="236" t="s">
        <v>1</v>
      </c>
      <c r="F145" s="237" t="s">
        <v>94</v>
      </c>
      <c r="G145" s="234"/>
      <c r="H145" s="238">
        <v>3033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229</v>
      </c>
      <c r="AU145" s="244" t="s">
        <v>87</v>
      </c>
      <c r="AV145" s="13" t="s">
        <v>87</v>
      </c>
      <c r="AW145" s="13" t="s">
        <v>32</v>
      </c>
      <c r="AX145" s="13" t="s">
        <v>85</v>
      </c>
      <c r="AY145" s="244" t="s">
        <v>212</v>
      </c>
    </row>
    <row r="146" s="2" customFormat="1" ht="16.5" customHeight="1">
      <c r="A146" s="38"/>
      <c r="B146" s="39"/>
      <c r="C146" s="220" t="s">
        <v>128</v>
      </c>
      <c r="D146" s="220" t="s">
        <v>214</v>
      </c>
      <c r="E146" s="221" t="s">
        <v>255</v>
      </c>
      <c r="F146" s="222" t="s">
        <v>256</v>
      </c>
      <c r="G146" s="223" t="s">
        <v>108</v>
      </c>
      <c r="H146" s="224">
        <v>245</v>
      </c>
      <c r="I146" s="225"/>
      <c r="J146" s="226">
        <f>ROUND(I146*H146,2)</f>
        <v>0</v>
      </c>
      <c r="K146" s="222" t="s">
        <v>217</v>
      </c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0.28999999999999998</v>
      </c>
      <c r="T146" s="230">
        <f>S146*H146</f>
        <v>71.049999999999997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218</v>
      </c>
      <c r="AT146" s="231" t="s">
        <v>214</v>
      </c>
      <c r="AU146" s="231" t="s">
        <v>87</v>
      </c>
      <c r="AY146" s="17" t="s">
        <v>212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218</v>
      </c>
      <c r="BM146" s="231" t="s">
        <v>257</v>
      </c>
    </row>
    <row r="147" s="2" customFormat="1" ht="16.5" customHeight="1">
      <c r="A147" s="38"/>
      <c r="B147" s="39"/>
      <c r="C147" s="220" t="s">
        <v>258</v>
      </c>
      <c r="D147" s="220" t="s">
        <v>214</v>
      </c>
      <c r="E147" s="221" t="s">
        <v>259</v>
      </c>
      <c r="F147" s="222" t="s">
        <v>260</v>
      </c>
      <c r="G147" s="223" t="s">
        <v>108</v>
      </c>
      <c r="H147" s="224">
        <v>28</v>
      </c>
      <c r="I147" s="225"/>
      <c r="J147" s="226">
        <f>ROUND(I147*H147,2)</f>
        <v>0</v>
      </c>
      <c r="K147" s="222" t="s">
        <v>217</v>
      </c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0.20499999999999999</v>
      </c>
      <c r="T147" s="230">
        <f>S147*H147</f>
        <v>5.7399999999999993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218</v>
      </c>
      <c r="AT147" s="231" t="s">
        <v>214</v>
      </c>
      <c r="AU147" s="231" t="s">
        <v>87</v>
      </c>
      <c r="AY147" s="17" t="s">
        <v>212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218</v>
      </c>
      <c r="BM147" s="231" t="s">
        <v>261</v>
      </c>
    </row>
    <row r="148" s="2" customFormat="1" ht="16.5" customHeight="1">
      <c r="A148" s="38"/>
      <c r="B148" s="39"/>
      <c r="C148" s="220" t="s">
        <v>262</v>
      </c>
      <c r="D148" s="220" t="s">
        <v>214</v>
      </c>
      <c r="E148" s="221" t="s">
        <v>263</v>
      </c>
      <c r="F148" s="222" t="s">
        <v>264</v>
      </c>
      <c r="G148" s="223" t="s">
        <v>108</v>
      </c>
      <c r="H148" s="224">
        <v>18</v>
      </c>
      <c r="I148" s="225"/>
      <c r="J148" s="226">
        <f>ROUND(I148*H148,2)</f>
        <v>0</v>
      </c>
      <c r="K148" s="222" t="s">
        <v>217</v>
      </c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0.040000000000000001</v>
      </c>
      <c r="T148" s="230">
        <f>S148*H148</f>
        <v>0.71999999999999997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218</v>
      </c>
      <c r="AT148" s="231" t="s">
        <v>214</v>
      </c>
      <c r="AU148" s="231" t="s">
        <v>87</v>
      </c>
      <c r="AY148" s="17" t="s">
        <v>212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218</v>
      </c>
      <c r="BM148" s="231" t="s">
        <v>265</v>
      </c>
    </row>
    <row r="149" s="2" customFormat="1" ht="24.15" customHeight="1">
      <c r="A149" s="38"/>
      <c r="B149" s="39"/>
      <c r="C149" s="220" t="s">
        <v>266</v>
      </c>
      <c r="D149" s="220" t="s">
        <v>214</v>
      </c>
      <c r="E149" s="221" t="s">
        <v>267</v>
      </c>
      <c r="F149" s="222" t="s">
        <v>268</v>
      </c>
      <c r="G149" s="223" t="s">
        <v>140</v>
      </c>
      <c r="H149" s="224">
        <v>210.625</v>
      </c>
      <c r="I149" s="225"/>
      <c r="J149" s="226">
        <f>ROUND(I149*H149,2)</f>
        <v>0</v>
      </c>
      <c r="K149" s="222" t="s">
        <v>217</v>
      </c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218</v>
      </c>
      <c r="AT149" s="231" t="s">
        <v>214</v>
      </c>
      <c r="AU149" s="231" t="s">
        <v>87</v>
      </c>
      <c r="AY149" s="17" t="s">
        <v>212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218</v>
      </c>
      <c r="BM149" s="231" t="s">
        <v>269</v>
      </c>
    </row>
    <row r="150" s="2" customFormat="1">
      <c r="A150" s="38"/>
      <c r="B150" s="39"/>
      <c r="C150" s="40"/>
      <c r="D150" s="235" t="s">
        <v>270</v>
      </c>
      <c r="E150" s="40"/>
      <c r="F150" s="245" t="s">
        <v>271</v>
      </c>
      <c r="G150" s="40"/>
      <c r="H150" s="40"/>
      <c r="I150" s="246"/>
      <c r="J150" s="40"/>
      <c r="K150" s="40"/>
      <c r="L150" s="44"/>
      <c r="M150" s="247"/>
      <c r="N150" s="24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270</v>
      </c>
      <c r="AU150" s="17" t="s">
        <v>87</v>
      </c>
    </row>
    <row r="151" s="13" customFormat="1">
      <c r="A151" s="13"/>
      <c r="B151" s="233"/>
      <c r="C151" s="234"/>
      <c r="D151" s="235" t="s">
        <v>229</v>
      </c>
      <c r="E151" s="236" t="s">
        <v>1</v>
      </c>
      <c r="F151" s="237" t="s">
        <v>148</v>
      </c>
      <c r="G151" s="234"/>
      <c r="H151" s="238">
        <v>421.25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229</v>
      </c>
      <c r="AU151" s="244" t="s">
        <v>87</v>
      </c>
      <c r="AV151" s="13" t="s">
        <v>87</v>
      </c>
      <c r="AW151" s="13" t="s">
        <v>32</v>
      </c>
      <c r="AX151" s="13" t="s">
        <v>85</v>
      </c>
      <c r="AY151" s="244" t="s">
        <v>212</v>
      </c>
    </row>
    <row r="152" s="13" customFormat="1">
      <c r="A152" s="13"/>
      <c r="B152" s="233"/>
      <c r="C152" s="234"/>
      <c r="D152" s="235" t="s">
        <v>229</v>
      </c>
      <c r="E152" s="234"/>
      <c r="F152" s="237" t="s">
        <v>272</v>
      </c>
      <c r="G152" s="234"/>
      <c r="H152" s="238">
        <v>210.625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229</v>
      </c>
      <c r="AU152" s="244" t="s">
        <v>87</v>
      </c>
      <c r="AV152" s="13" t="s">
        <v>87</v>
      </c>
      <c r="AW152" s="13" t="s">
        <v>4</v>
      </c>
      <c r="AX152" s="13" t="s">
        <v>85</v>
      </c>
      <c r="AY152" s="244" t="s">
        <v>212</v>
      </c>
    </row>
    <row r="153" s="2" customFormat="1" ht="33" customHeight="1">
      <c r="A153" s="38"/>
      <c r="B153" s="39"/>
      <c r="C153" s="220" t="s">
        <v>8</v>
      </c>
      <c r="D153" s="220" t="s">
        <v>214</v>
      </c>
      <c r="E153" s="221" t="s">
        <v>273</v>
      </c>
      <c r="F153" s="222" t="s">
        <v>274</v>
      </c>
      <c r="G153" s="223" t="s">
        <v>140</v>
      </c>
      <c r="H153" s="224">
        <v>38.200000000000003</v>
      </c>
      <c r="I153" s="225"/>
      <c r="J153" s="226">
        <f>ROUND(I153*H153,2)</f>
        <v>0</v>
      </c>
      <c r="K153" s="222" t="s">
        <v>217</v>
      </c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218</v>
      </c>
      <c r="AT153" s="231" t="s">
        <v>214</v>
      </c>
      <c r="AU153" s="231" t="s">
        <v>87</v>
      </c>
      <c r="AY153" s="17" t="s">
        <v>212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ROUND(I153*H153,2)</f>
        <v>0</v>
      </c>
      <c r="BL153" s="17" t="s">
        <v>218</v>
      </c>
      <c r="BM153" s="231" t="s">
        <v>275</v>
      </c>
    </row>
    <row r="154" s="13" customFormat="1">
      <c r="A154" s="13"/>
      <c r="B154" s="233"/>
      <c r="C154" s="234"/>
      <c r="D154" s="235" t="s">
        <v>229</v>
      </c>
      <c r="E154" s="236" t="s">
        <v>1</v>
      </c>
      <c r="F154" s="237" t="s">
        <v>145</v>
      </c>
      <c r="G154" s="234"/>
      <c r="H154" s="238">
        <v>38.200000000000003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229</v>
      </c>
      <c r="AU154" s="244" t="s">
        <v>87</v>
      </c>
      <c r="AV154" s="13" t="s">
        <v>87</v>
      </c>
      <c r="AW154" s="13" t="s">
        <v>32</v>
      </c>
      <c r="AX154" s="13" t="s">
        <v>85</v>
      </c>
      <c r="AY154" s="244" t="s">
        <v>212</v>
      </c>
    </row>
    <row r="155" s="2" customFormat="1" ht="33" customHeight="1">
      <c r="A155" s="38"/>
      <c r="B155" s="39"/>
      <c r="C155" s="220" t="s">
        <v>166</v>
      </c>
      <c r="D155" s="220" t="s">
        <v>214</v>
      </c>
      <c r="E155" s="221" t="s">
        <v>276</v>
      </c>
      <c r="F155" s="222" t="s">
        <v>277</v>
      </c>
      <c r="G155" s="223" t="s">
        <v>140</v>
      </c>
      <c r="H155" s="224">
        <v>421.25</v>
      </c>
      <c r="I155" s="225"/>
      <c r="J155" s="226">
        <f>ROUND(I155*H155,2)</f>
        <v>0</v>
      </c>
      <c r="K155" s="222" t="s">
        <v>217</v>
      </c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218</v>
      </c>
      <c r="AT155" s="231" t="s">
        <v>214</v>
      </c>
      <c r="AU155" s="231" t="s">
        <v>87</v>
      </c>
      <c r="AY155" s="17" t="s">
        <v>212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ROUND(I155*H155,2)</f>
        <v>0</v>
      </c>
      <c r="BL155" s="17" t="s">
        <v>218</v>
      </c>
      <c r="BM155" s="231" t="s">
        <v>278</v>
      </c>
    </row>
    <row r="156" s="13" customFormat="1">
      <c r="A156" s="13"/>
      <c r="B156" s="233"/>
      <c r="C156" s="234"/>
      <c r="D156" s="235" t="s">
        <v>229</v>
      </c>
      <c r="E156" s="236" t="s">
        <v>1</v>
      </c>
      <c r="F156" s="237" t="s">
        <v>148</v>
      </c>
      <c r="G156" s="234"/>
      <c r="H156" s="238">
        <v>421.25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229</v>
      </c>
      <c r="AU156" s="244" t="s">
        <v>87</v>
      </c>
      <c r="AV156" s="13" t="s">
        <v>87</v>
      </c>
      <c r="AW156" s="13" t="s">
        <v>32</v>
      </c>
      <c r="AX156" s="13" t="s">
        <v>85</v>
      </c>
      <c r="AY156" s="244" t="s">
        <v>212</v>
      </c>
    </row>
    <row r="157" s="2" customFormat="1" ht="24.15" customHeight="1">
      <c r="A157" s="38"/>
      <c r="B157" s="39"/>
      <c r="C157" s="220" t="s">
        <v>279</v>
      </c>
      <c r="D157" s="220" t="s">
        <v>214</v>
      </c>
      <c r="E157" s="221" t="s">
        <v>280</v>
      </c>
      <c r="F157" s="222" t="s">
        <v>281</v>
      </c>
      <c r="G157" s="223" t="s">
        <v>140</v>
      </c>
      <c r="H157" s="224">
        <v>8</v>
      </c>
      <c r="I157" s="225"/>
      <c r="J157" s="226">
        <f>ROUND(I157*H157,2)</f>
        <v>0</v>
      </c>
      <c r="K157" s="222" t="s">
        <v>217</v>
      </c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218</v>
      </c>
      <c r="AT157" s="231" t="s">
        <v>214</v>
      </c>
      <c r="AU157" s="231" t="s">
        <v>87</v>
      </c>
      <c r="AY157" s="17" t="s">
        <v>212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ROUND(I157*H157,2)</f>
        <v>0</v>
      </c>
      <c r="BL157" s="17" t="s">
        <v>218</v>
      </c>
      <c r="BM157" s="231" t="s">
        <v>282</v>
      </c>
    </row>
    <row r="158" s="13" customFormat="1">
      <c r="A158" s="13"/>
      <c r="B158" s="233"/>
      <c r="C158" s="234"/>
      <c r="D158" s="235" t="s">
        <v>229</v>
      </c>
      <c r="E158" s="236" t="s">
        <v>1</v>
      </c>
      <c r="F158" s="237" t="s">
        <v>283</v>
      </c>
      <c r="G158" s="234"/>
      <c r="H158" s="238">
        <v>8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229</v>
      </c>
      <c r="AU158" s="244" t="s">
        <v>87</v>
      </c>
      <c r="AV158" s="13" t="s">
        <v>87</v>
      </c>
      <c r="AW158" s="13" t="s">
        <v>32</v>
      </c>
      <c r="AX158" s="13" t="s">
        <v>85</v>
      </c>
      <c r="AY158" s="244" t="s">
        <v>212</v>
      </c>
    </row>
    <row r="159" s="2" customFormat="1" ht="33" customHeight="1">
      <c r="A159" s="38"/>
      <c r="B159" s="39"/>
      <c r="C159" s="220" t="s">
        <v>284</v>
      </c>
      <c r="D159" s="220" t="s">
        <v>214</v>
      </c>
      <c r="E159" s="221" t="s">
        <v>285</v>
      </c>
      <c r="F159" s="222" t="s">
        <v>286</v>
      </c>
      <c r="G159" s="223" t="s">
        <v>140</v>
      </c>
      <c r="H159" s="224">
        <v>23.039999999999999</v>
      </c>
      <c r="I159" s="225"/>
      <c r="J159" s="226">
        <f>ROUND(I159*H159,2)</f>
        <v>0</v>
      </c>
      <c r="K159" s="222" t="s">
        <v>217</v>
      </c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218</v>
      </c>
      <c r="AT159" s="231" t="s">
        <v>214</v>
      </c>
      <c r="AU159" s="231" t="s">
        <v>87</v>
      </c>
      <c r="AY159" s="17" t="s">
        <v>212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218</v>
      </c>
      <c r="BM159" s="231" t="s">
        <v>287</v>
      </c>
    </row>
    <row r="160" s="13" customFormat="1">
      <c r="A160" s="13"/>
      <c r="B160" s="233"/>
      <c r="C160" s="234"/>
      <c r="D160" s="235" t="s">
        <v>229</v>
      </c>
      <c r="E160" s="236" t="s">
        <v>1</v>
      </c>
      <c r="F160" s="237" t="s">
        <v>155</v>
      </c>
      <c r="G160" s="234"/>
      <c r="H160" s="238">
        <v>23.039999999999999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229</v>
      </c>
      <c r="AU160" s="244" t="s">
        <v>87</v>
      </c>
      <c r="AV160" s="13" t="s">
        <v>87</v>
      </c>
      <c r="AW160" s="13" t="s">
        <v>32</v>
      </c>
      <c r="AX160" s="13" t="s">
        <v>85</v>
      </c>
      <c r="AY160" s="244" t="s">
        <v>212</v>
      </c>
    </row>
    <row r="161" s="2" customFormat="1" ht="33" customHeight="1">
      <c r="A161" s="38"/>
      <c r="B161" s="39"/>
      <c r="C161" s="220" t="s">
        <v>288</v>
      </c>
      <c r="D161" s="220" t="s">
        <v>214</v>
      </c>
      <c r="E161" s="221" t="s">
        <v>289</v>
      </c>
      <c r="F161" s="222" t="s">
        <v>290</v>
      </c>
      <c r="G161" s="223" t="s">
        <v>140</v>
      </c>
      <c r="H161" s="224">
        <v>38.200000000000003</v>
      </c>
      <c r="I161" s="225"/>
      <c r="J161" s="226">
        <f>ROUND(I161*H161,2)</f>
        <v>0</v>
      </c>
      <c r="K161" s="222" t="s">
        <v>217</v>
      </c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218</v>
      </c>
      <c r="AT161" s="231" t="s">
        <v>214</v>
      </c>
      <c r="AU161" s="231" t="s">
        <v>87</v>
      </c>
      <c r="AY161" s="17" t="s">
        <v>212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218</v>
      </c>
      <c r="BM161" s="231" t="s">
        <v>291</v>
      </c>
    </row>
    <row r="162" s="13" customFormat="1">
      <c r="A162" s="13"/>
      <c r="B162" s="233"/>
      <c r="C162" s="234"/>
      <c r="D162" s="235" t="s">
        <v>229</v>
      </c>
      <c r="E162" s="236" t="s">
        <v>151</v>
      </c>
      <c r="F162" s="237" t="s">
        <v>145</v>
      </c>
      <c r="G162" s="234"/>
      <c r="H162" s="238">
        <v>38.200000000000003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229</v>
      </c>
      <c r="AU162" s="244" t="s">
        <v>87</v>
      </c>
      <c r="AV162" s="13" t="s">
        <v>87</v>
      </c>
      <c r="AW162" s="13" t="s">
        <v>32</v>
      </c>
      <c r="AX162" s="13" t="s">
        <v>85</v>
      </c>
      <c r="AY162" s="244" t="s">
        <v>212</v>
      </c>
    </row>
    <row r="163" s="2" customFormat="1" ht="33" customHeight="1">
      <c r="A163" s="38"/>
      <c r="B163" s="39"/>
      <c r="C163" s="220" t="s">
        <v>292</v>
      </c>
      <c r="D163" s="220" t="s">
        <v>214</v>
      </c>
      <c r="E163" s="221" t="s">
        <v>293</v>
      </c>
      <c r="F163" s="222" t="s">
        <v>294</v>
      </c>
      <c r="G163" s="223" t="s">
        <v>140</v>
      </c>
      <c r="H163" s="224">
        <v>444.29000000000002</v>
      </c>
      <c r="I163" s="225"/>
      <c r="J163" s="226">
        <f>ROUND(I163*H163,2)</f>
        <v>0</v>
      </c>
      <c r="K163" s="222" t="s">
        <v>217</v>
      </c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218</v>
      </c>
      <c r="AT163" s="231" t="s">
        <v>214</v>
      </c>
      <c r="AU163" s="231" t="s">
        <v>87</v>
      </c>
      <c r="AY163" s="17" t="s">
        <v>212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85</v>
      </c>
      <c r="BK163" s="232">
        <f>ROUND(I163*H163,2)</f>
        <v>0</v>
      </c>
      <c r="BL163" s="17" t="s">
        <v>218</v>
      </c>
      <c r="BM163" s="231" t="s">
        <v>295</v>
      </c>
    </row>
    <row r="164" s="13" customFormat="1">
      <c r="A164" s="13"/>
      <c r="B164" s="233"/>
      <c r="C164" s="234"/>
      <c r="D164" s="235" t="s">
        <v>229</v>
      </c>
      <c r="E164" s="236" t="s">
        <v>153</v>
      </c>
      <c r="F164" s="237" t="s">
        <v>296</v>
      </c>
      <c r="G164" s="234"/>
      <c r="H164" s="238">
        <v>444.29000000000002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229</v>
      </c>
      <c r="AU164" s="244" t="s">
        <v>87</v>
      </c>
      <c r="AV164" s="13" t="s">
        <v>87</v>
      </c>
      <c r="AW164" s="13" t="s">
        <v>32</v>
      </c>
      <c r="AX164" s="13" t="s">
        <v>85</v>
      </c>
      <c r="AY164" s="244" t="s">
        <v>212</v>
      </c>
    </row>
    <row r="165" s="2" customFormat="1" ht="33" customHeight="1">
      <c r="A165" s="38"/>
      <c r="B165" s="39"/>
      <c r="C165" s="220" t="s">
        <v>7</v>
      </c>
      <c r="D165" s="220" t="s">
        <v>214</v>
      </c>
      <c r="E165" s="221" t="s">
        <v>297</v>
      </c>
      <c r="F165" s="222" t="s">
        <v>298</v>
      </c>
      <c r="G165" s="223" t="s">
        <v>299</v>
      </c>
      <c r="H165" s="224">
        <v>844.35799999999995</v>
      </c>
      <c r="I165" s="225"/>
      <c r="J165" s="226">
        <f>ROUND(I165*H165,2)</f>
        <v>0</v>
      </c>
      <c r="K165" s="222" t="s">
        <v>217</v>
      </c>
      <c r="L165" s="44"/>
      <c r="M165" s="227" t="s">
        <v>1</v>
      </c>
      <c r="N165" s="228" t="s">
        <v>42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218</v>
      </c>
      <c r="AT165" s="231" t="s">
        <v>214</v>
      </c>
      <c r="AU165" s="231" t="s">
        <v>87</v>
      </c>
      <c r="AY165" s="17" t="s">
        <v>212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85</v>
      </c>
      <c r="BK165" s="232">
        <f>ROUND(I165*H165,2)</f>
        <v>0</v>
      </c>
      <c r="BL165" s="17" t="s">
        <v>218</v>
      </c>
      <c r="BM165" s="231" t="s">
        <v>300</v>
      </c>
    </row>
    <row r="166" s="2" customFormat="1">
      <c r="A166" s="38"/>
      <c r="B166" s="39"/>
      <c r="C166" s="40"/>
      <c r="D166" s="235" t="s">
        <v>270</v>
      </c>
      <c r="E166" s="40"/>
      <c r="F166" s="245" t="s">
        <v>301</v>
      </c>
      <c r="G166" s="40"/>
      <c r="H166" s="40"/>
      <c r="I166" s="246"/>
      <c r="J166" s="40"/>
      <c r="K166" s="40"/>
      <c r="L166" s="44"/>
      <c r="M166" s="247"/>
      <c r="N166" s="24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270</v>
      </c>
      <c r="AU166" s="17" t="s">
        <v>87</v>
      </c>
    </row>
    <row r="167" s="13" customFormat="1">
      <c r="A167" s="13"/>
      <c r="B167" s="233"/>
      <c r="C167" s="234"/>
      <c r="D167" s="235" t="s">
        <v>229</v>
      </c>
      <c r="E167" s="236" t="s">
        <v>1</v>
      </c>
      <c r="F167" s="237" t="s">
        <v>302</v>
      </c>
      <c r="G167" s="234"/>
      <c r="H167" s="238">
        <v>482.49000000000001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229</v>
      </c>
      <c r="AU167" s="244" t="s">
        <v>87</v>
      </c>
      <c r="AV167" s="13" t="s">
        <v>87</v>
      </c>
      <c r="AW167" s="13" t="s">
        <v>32</v>
      </c>
      <c r="AX167" s="13" t="s">
        <v>85</v>
      </c>
      <c r="AY167" s="244" t="s">
        <v>212</v>
      </c>
    </row>
    <row r="168" s="13" customFormat="1">
      <c r="A168" s="13"/>
      <c r="B168" s="233"/>
      <c r="C168" s="234"/>
      <c r="D168" s="235" t="s">
        <v>229</v>
      </c>
      <c r="E168" s="234"/>
      <c r="F168" s="237" t="s">
        <v>303</v>
      </c>
      <c r="G168" s="234"/>
      <c r="H168" s="238">
        <v>844.35799999999995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229</v>
      </c>
      <c r="AU168" s="244" t="s">
        <v>87</v>
      </c>
      <c r="AV168" s="13" t="s">
        <v>87</v>
      </c>
      <c r="AW168" s="13" t="s">
        <v>4</v>
      </c>
      <c r="AX168" s="13" t="s">
        <v>85</v>
      </c>
      <c r="AY168" s="244" t="s">
        <v>212</v>
      </c>
    </row>
    <row r="169" s="2" customFormat="1" ht="16.5" customHeight="1">
      <c r="A169" s="38"/>
      <c r="B169" s="39"/>
      <c r="C169" s="220" t="s">
        <v>175</v>
      </c>
      <c r="D169" s="220" t="s">
        <v>214</v>
      </c>
      <c r="E169" s="221" t="s">
        <v>304</v>
      </c>
      <c r="F169" s="222" t="s">
        <v>305</v>
      </c>
      <c r="G169" s="223" t="s">
        <v>140</v>
      </c>
      <c r="H169" s="224">
        <v>482.49000000000001</v>
      </c>
      <c r="I169" s="225"/>
      <c r="J169" s="226">
        <f>ROUND(I169*H169,2)</f>
        <v>0</v>
      </c>
      <c r="K169" s="222" t="s">
        <v>217</v>
      </c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218</v>
      </c>
      <c r="AT169" s="231" t="s">
        <v>214</v>
      </c>
      <c r="AU169" s="231" t="s">
        <v>87</v>
      </c>
      <c r="AY169" s="17" t="s">
        <v>212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218</v>
      </c>
      <c r="BM169" s="231" t="s">
        <v>306</v>
      </c>
    </row>
    <row r="170" s="13" customFormat="1">
      <c r="A170" s="13"/>
      <c r="B170" s="233"/>
      <c r="C170" s="234"/>
      <c r="D170" s="235" t="s">
        <v>229</v>
      </c>
      <c r="E170" s="236" t="s">
        <v>1</v>
      </c>
      <c r="F170" s="237" t="s">
        <v>302</v>
      </c>
      <c r="G170" s="234"/>
      <c r="H170" s="238">
        <v>482.49000000000001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229</v>
      </c>
      <c r="AU170" s="244" t="s">
        <v>87</v>
      </c>
      <c r="AV170" s="13" t="s">
        <v>87</v>
      </c>
      <c r="AW170" s="13" t="s">
        <v>32</v>
      </c>
      <c r="AX170" s="13" t="s">
        <v>85</v>
      </c>
      <c r="AY170" s="244" t="s">
        <v>212</v>
      </c>
    </row>
    <row r="171" s="2" customFormat="1" ht="24.15" customHeight="1">
      <c r="A171" s="38"/>
      <c r="B171" s="39"/>
      <c r="C171" s="220" t="s">
        <v>307</v>
      </c>
      <c r="D171" s="220" t="s">
        <v>214</v>
      </c>
      <c r="E171" s="221" t="s">
        <v>308</v>
      </c>
      <c r="F171" s="222" t="s">
        <v>309</v>
      </c>
      <c r="G171" s="223" t="s">
        <v>140</v>
      </c>
      <c r="H171" s="224">
        <v>20.832000000000001</v>
      </c>
      <c r="I171" s="225"/>
      <c r="J171" s="226">
        <f>ROUND(I171*H171,2)</f>
        <v>0</v>
      </c>
      <c r="K171" s="222" t="s">
        <v>217</v>
      </c>
      <c r="L171" s="44"/>
      <c r="M171" s="227" t="s">
        <v>1</v>
      </c>
      <c r="N171" s="228" t="s">
        <v>42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218</v>
      </c>
      <c r="AT171" s="231" t="s">
        <v>214</v>
      </c>
      <c r="AU171" s="231" t="s">
        <v>87</v>
      </c>
      <c r="AY171" s="17" t="s">
        <v>212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85</v>
      </c>
      <c r="BK171" s="232">
        <f>ROUND(I171*H171,2)</f>
        <v>0</v>
      </c>
      <c r="BL171" s="17" t="s">
        <v>218</v>
      </c>
      <c r="BM171" s="231" t="s">
        <v>310</v>
      </c>
    </row>
    <row r="172" s="2" customFormat="1">
      <c r="A172" s="38"/>
      <c r="B172" s="39"/>
      <c r="C172" s="40"/>
      <c r="D172" s="235" t="s">
        <v>270</v>
      </c>
      <c r="E172" s="40"/>
      <c r="F172" s="245" t="s">
        <v>311</v>
      </c>
      <c r="G172" s="40"/>
      <c r="H172" s="40"/>
      <c r="I172" s="246"/>
      <c r="J172" s="40"/>
      <c r="K172" s="40"/>
      <c r="L172" s="44"/>
      <c r="M172" s="247"/>
      <c r="N172" s="24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270</v>
      </c>
      <c r="AU172" s="17" t="s">
        <v>87</v>
      </c>
    </row>
    <row r="173" s="13" customFormat="1">
      <c r="A173" s="13"/>
      <c r="B173" s="233"/>
      <c r="C173" s="234"/>
      <c r="D173" s="235" t="s">
        <v>229</v>
      </c>
      <c r="E173" s="236" t="s">
        <v>1</v>
      </c>
      <c r="F173" s="237" t="s">
        <v>312</v>
      </c>
      <c r="G173" s="234"/>
      <c r="H173" s="238">
        <v>23.039999999999999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229</v>
      </c>
      <c r="AU173" s="244" t="s">
        <v>87</v>
      </c>
      <c r="AV173" s="13" t="s">
        <v>87</v>
      </c>
      <c r="AW173" s="13" t="s">
        <v>32</v>
      </c>
      <c r="AX173" s="13" t="s">
        <v>77</v>
      </c>
      <c r="AY173" s="244" t="s">
        <v>212</v>
      </c>
    </row>
    <row r="174" s="13" customFormat="1">
      <c r="A174" s="13"/>
      <c r="B174" s="233"/>
      <c r="C174" s="234"/>
      <c r="D174" s="235" t="s">
        <v>229</v>
      </c>
      <c r="E174" s="236" t="s">
        <v>1</v>
      </c>
      <c r="F174" s="237" t="s">
        <v>313</v>
      </c>
      <c r="G174" s="234"/>
      <c r="H174" s="238">
        <v>3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229</v>
      </c>
      <c r="AU174" s="244" t="s">
        <v>87</v>
      </c>
      <c r="AV174" s="13" t="s">
        <v>87</v>
      </c>
      <c r="AW174" s="13" t="s">
        <v>32</v>
      </c>
      <c r="AX174" s="13" t="s">
        <v>77</v>
      </c>
      <c r="AY174" s="244" t="s">
        <v>212</v>
      </c>
    </row>
    <row r="175" s="14" customFormat="1">
      <c r="A175" s="14"/>
      <c r="B175" s="249"/>
      <c r="C175" s="250"/>
      <c r="D175" s="235" t="s">
        <v>229</v>
      </c>
      <c r="E175" s="251" t="s">
        <v>178</v>
      </c>
      <c r="F175" s="252" t="s">
        <v>314</v>
      </c>
      <c r="G175" s="250"/>
      <c r="H175" s="253">
        <v>26.039999999999999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229</v>
      </c>
      <c r="AU175" s="259" t="s">
        <v>87</v>
      </c>
      <c r="AV175" s="14" t="s">
        <v>218</v>
      </c>
      <c r="AW175" s="14" t="s">
        <v>32</v>
      </c>
      <c r="AX175" s="14" t="s">
        <v>85</v>
      </c>
      <c r="AY175" s="259" t="s">
        <v>212</v>
      </c>
    </row>
    <row r="176" s="13" customFormat="1">
      <c r="A176" s="13"/>
      <c r="B176" s="233"/>
      <c r="C176" s="234"/>
      <c r="D176" s="235" t="s">
        <v>229</v>
      </c>
      <c r="E176" s="234"/>
      <c r="F176" s="237" t="s">
        <v>315</v>
      </c>
      <c r="G176" s="234"/>
      <c r="H176" s="238">
        <v>20.832000000000001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229</v>
      </c>
      <c r="AU176" s="244" t="s">
        <v>87</v>
      </c>
      <c r="AV176" s="13" t="s">
        <v>87</v>
      </c>
      <c r="AW176" s="13" t="s">
        <v>4</v>
      </c>
      <c r="AX176" s="13" t="s">
        <v>85</v>
      </c>
      <c r="AY176" s="244" t="s">
        <v>212</v>
      </c>
    </row>
    <row r="177" s="2" customFormat="1" ht="24.15" customHeight="1">
      <c r="A177" s="38"/>
      <c r="B177" s="39"/>
      <c r="C177" s="220" t="s">
        <v>316</v>
      </c>
      <c r="D177" s="220" t="s">
        <v>214</v>
      </c>
      <c r="E177" s="221" t="s">
        <v>317</v>
      </c>
      <c r="F177" s="222" t="s">
        <v>318</v>
      </c>
      <c r="G177" s="223" t="s">
        <v>140</v>
      </c>
      <c r="H177" s="224">
        <v>3.8399999999999999</v>
      </c>
      <c r="I177" s="225"/>
      <c r="J177" s="226">
        <f>ROUND(I177*H177,2)</f>
        <v>0</v>
      </c>
      <c r="K177" s="222" t="s">
        <v>217</v>
      </c>
      <c r="L177" s="44"/>
      <c r="M177" s="227" t="s">
        <v>1</v>
      </c>
      <c r="N177" s="228" t="s">
        <v>42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218</v>
      </c>
      <c r="AT177" s="231" t="s">
        <v>214</v>
      </c>
      <c r="AU177" s="231" t="s">
        <v>87</v>
      </c>
      <c r="AY177" s="17" t="s">
        <v>212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85</v>
      </c>
      <c r="BK177" s="232">
        <f>ROUND(I177*H177,2)</f>
        <v>0</v>
      </c>
      <c r="BL177" s="17" t="s">
        <v>218</v>
      </c>
      <c r="BM177" s="231" t="s">
        <v>319</v>
      </c>
    </row>
    <row r="178" s="13" customFormat="1">
      <c r="A178" s="13"/>
      <c r="B178" s="233"/>
      <c r="C178" s="234"/>
      <c r="D178" s="235" t="s">
        <v>229</v>
      </c>
      <c r="E178" s="236" t="s">
        <v>138</v>
      </c>
      <c r="F178" s="237" t="s">
        <v>320</v>
      </c>
      <c r="G178" s="234"/>
      <c r="H178" s="238">
        <v>3.8399999999999999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229</v>
      </c>
      <c r="AU178" s="244" t="s">
        <v>87</v>
      </c>
      <c r="AV178" s="13" t="s">
        <v>87</v>
      </c>
      <c r="AW178" s="13" t="s">
        <v>32</v>
      </c>
      <c r="AX178" s="13" t="s">
        <v>85</v>
      </c>
      <c r="AY178" s="244" t="s">
        <v>212</v>
      </c>
    </row>
    <row r="179" s="2" customFormat="1" ht="16.5" customHeight="1">
      <c r="A179" s="38"/>
      <c r="B179" s="39"/>
      <c r="C179" s="260" t="s">
        <v>321</v>
      </c>
      <c r="D179" s="260" t="s">
        <v>322</v>
      </c>
      <c r="E179" s="261" t="s">
        <v>323</v>
      </c>
      <c r="F179" s="262" t="s">
        <v>324</v>
      </c>
      <c r="G179" s="263" t="s">
        <v>299</v>
      </c>
      <c r="H179" s="264">
        <v>41.832000000000001</v>
      </c>
      <c r="I179" s="265"/>
      <c r="J179" s="266">
        <f>ROUND(I179*H179,2)</f>
        <v>0</v>
      </c>
      <c r="K179" s="262" t="s">
        <v>217</v>
      </c>
      <c r="L179" s="267"/>
      <c r="M179" s="268" t="s">
        <v>1</v>
      </c>
      <c r="N179" s="269" t="s">
        <v>42</v>
      </c>
      <c r="O179" s="91"/>
      <c r="P179" s="229">
        <f>O179*H179</f>
        <v>0</v>
      </c>
      <c r="Q179" s="229">
        <v>1</v>
      </c>
      <c r="R179" s="229">
        <f>Q179*H179</f>
        <v>41.832000000000001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243</v>
      </c>
      <c r="AT179" s="231" t="s">
        <v>322</v>
      </c>
      <c r="AU179" s="231" t="s">
        <v>87</v>
      </c>
      <c r="AY179" s="17" t="s">
        <v>212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85</v>
      </c>
      <c r="BK179" s="232">
        <f>ROUND(I179*H179,2)</f>
        <v>0</v>
      </c>
      <c r="BL179" s="17" t="s">
        <v>218</v>
      </c>
      <c r="BM179" s="231" t="s">
        <v>325</v>
      </c>
    </row>
    <row r="180" s="2" customFormat="1">
      <c r="A180" s="38"/>
      <c r="B180" s="39"/>
      <c r="C180" s="40"/>
      <c r="D180" s="235" t="s">
        <v>270</v>
      </c>
      <c r="E180" s="40"/>
      <c r="F180" s="245" t="s">
        <v>326</v>
      </c>
      <c r="G180" s="40"/>
      <c r="H180" s="40"/>
      <c r="I180" s="246"/>
      <c r="J180" s="40"/>
      <c r="K180" s="40"/>
      <c r="L180" s="44"/>
      <c r="M180" s="247"/>
      <c r="N180" s="24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270</v>
      </c>
      <c r="AU180" s="17" t="s">
        <v>87</v>
      </c>
    </row>
    <row r="181" s="13" customFormat="1">
      <c r="A181" s="13"/>
      <c r="B181" s="233"/>
      <c r="C181" s="234"/>
      <c r="D181" s="235" t="s">
        <v>229</v>
      </c>
      <c r="E181" s="236" t="s">
        <v>1</v>
      </c>
      <c r="F181" s="237" t="s">
        <v>327</v>
      </c>
      <c r="G181" s="234"/>
      <c r="H181" s="238">
        <v>29.879999999999999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229</v>
      </c>
      <c r="AU181" s="244" t="s">
        <v>87</v>
      </c>
      <c r="AV181" s="13" t="s">
        <v>87</v>
      </c>
      <c r="AW181" s="13" t="s">
        <v>32</v>
      </c>
      <c r="AX181" s="13" t="s">
        <v>85</v>
      </c>
      <c r="AY181" s="244" t="s">
        <v>212</v>
      </c>
    </row>
    <row r="182" s="13" customFormat="1">
      <c r="A182" s="13"/>
      <c r="B182" s="233"/>
      <c r="C182" s="234"/>
      <c r="D182" s="235" t="s">
        <v>229</v>
      </c>
      <c r="E182" s="234"/>
      <c r="F182" s="237" t="s">
        <v>328</v>
      </c>
      <c r="G182" s="234"/>
      <c r="H182" s="238">
        <v>41.832000000000001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229</v>
      </c>
      <c r="AU182" s="244" t="s">
        <v>87</v>
      </c>
      <c r="AV182" s="13" t="s">
        <v>87</v>
      </c>
      <c r="AW182" s="13" t="s">
        <v>4</v>
      </c>
      <c r="AX182" s="13" t="s">
        <v>85</v>
      </c>
      <c r="AY182" s="244" t="s">
        <v>212</v>
      </c>
    </row>
    <row r="183" s="2" customFormat="1" ht="21.75" customHeight="1">
      <c r="A183" s="38"/>
      <c r="B183" s="39"/>
      <c r="C183" s="220" t="s">
        <v>329</v>
      </c>
      <c r="D183" s="220" t="s">
        <v>214</v>
      </c>
      <c r="E183" s="221" t="s">
        <v>330</v>
      </c>
      <c r="F183" s="222" t="s">
        <v>331</v>
      </c>
      <c r="G183" s="223" t="s">
        <v>96</v>
      </c>
      <c r="H183" s="224">
        <v>191</v>
      </c>
      <c r="I183" s="225"/>
      <c r="J183" s="226">
        <f>ROUND(I183*H183,2)</f>
        <v>0</v>
      </c>
      <c r="K183" s="222" t="s">
        <v>217</v>
      </c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218</v>
      </c>
      <c r="AT183" s="231" t="s">
        <v>214</v>
      </c>
      <c r="AU183" s="231" t="s">
        <v>87</v>
      </c>
      <c r="AY183" s="17" t="s">
        <v>212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85</v>
      </c>
      <c r="BK183" s="232">
        <f>ROUND(I183*H183,2)</f>
        <v>0</v>
      </c>
      <c r="BL183" s="17" t="s">
        <v>218</v>
      </c>
      <c r="BM183" s="231" t="s">
        <v>332</v>
      </c>
    </row>
    <row r="184" s="13" customFormat="1">
      <c r="A184" s="13"/>
      <c r="B184" s="233"/>
      <c r="C184" s="234"/>
      <c r="D184" s="235" t="s">
        <v>229</v>
      </c>
      <c r="E184" s="236" t="s">
        <v>1</v>
      </c>
      <c r="F184" s="237" t="s">
        <v>180</v>
      </c>
      <c r="G184" s="234"/>
      <c r="H184" s="238">
        <v>191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229</v>
      </c>
      <c r="AU184" s="244" t="s">
        <v>87</v>
      </c>
      <c r="AV184" s="13" t="s">
        <v>87</v>
      </c>
      <c r="AW184" s="13" t="s">
        <v>32</v>
      </c>
      <c r="AX184" s="13" t="s">
        <v>85</v>
      </c>
      <c r="AY184" s="244" t="s">
        <v>212</v>
      </c>
    </row>
    <row r="185" s="2" customFormat="1" ht="16.5" customHeight="1">
      <c r="A185" s="38"/>
      <c r="B185" s="39"/>
      <c r="C185" s="260" t="s">
        <v>333</v>
      </c>
      <c r="D185" s="260" t="s">
        <v>322</v>
      </c>
      <c r="E185" s="261" t="s">
        <v>334</v>
      </c>
      <c r="F185" s="262" t="s">
        <v>335</v>
      </c>
      <c r="G185" s="263" t="s">
        <v>336</v>
      </c>
      <c r="H185" s="264">
        <v>3.8199999999999998</v>
      </c>
      <c r="I185" s="265"/>
      <c r="J185" s="266">
        <f>ROUND(I185*H185,2)</f>
        <v>0</v>
      </c>
      <c r="K185" s="262" t="s">
        <v>217</v>
      </c>
      <c r="L185" s="267"/>
      <c r="M185" s="268" t="s">
        <v>1</v>
      </c>
      <c r="N185" s="269" t="s">
        <v>42</v>
      </c>
      <c r="O185" s="91"/>
      <c r="P185" s="229">
        <f>O185*H185</f>
        <v>0</v>
      </c>
      <c r="Q185" s="229">
        <v>0.001</v>
      </c>
      <c r="R185" s="229">
        <f>Q185*H185</f>
        <v>0.00382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243</v>
      </c>
      <c r="AT185" s="231" t="s">
        <v>322</v>
      </c>
      <c r="AU185" s="231" t="s">
        <v>87</v>
      </c>
      <c r="AY185" s="17" t="s">
        <v>212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85</v>
      </c>
      <c r="BK185" s="232">
        <f>ROUND(I185*H185,2)</f>
        <v>0</v>
      </c>
      <c r="BL185" s="17" t="s">
        <v>218</v>
      </c>
      <c r="BM185" s="231" t="s">
        <v>337</v>
      </c>
    </row>
    <row r="186" s="2" customFormat="1">
      <c r="A186" s="38"/>
      <c r="B186" s="39"/>
      <c r="C186" s="40"/>
      <c r="D186" s="235" t="s">
        <v>270</v>
      </c>
      <c r="E186" s="40"/>
      <c r="F186" s="245" t="s">
        <v>338</v>
      </c>
      <c r="G186" s="40"/>
      <c r="H186" s="40"/>
      <c r="I186" s="246"/>
      <c r="J186" s="40"/>
      <c r="K186" s="40"/>
      <c r="L186" s="44"/>
      <c r="M186" s="247"/>
      <c r="N186" s="24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270</v>
      </c>
      <c r="AU186" s="17" t="s">
        <v>87</v>
      </c>
    </row>
    <row r="187" s="13" customFormat="1">
      <c r="A187" s="13"/>
      <c r="B187" s="233"/>
      <c r="C187" s="234"/>
      <c r="D187" s="235" t="s">
        <v>229</v>
      </c>
      <c r="E187" s="236" t="s">
        <v>1</v>
      </c>
      <c r="F187" s="237" t="s">
        <v>180</v>
      </c>
      <c r="G187" s="234"/>
      <c r="H187" s="238">
        <v>191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229</v>
      </c>
      <c r="AU187" s="244" t="s">
        <v>87</v>
      </c>
      <c r="AV187" s="13" t="s">
        <v>87</v>
      </c>
      <c r="AW187" s="13" t="s">
        <v>32</v>
      </c>
      <c r="AX187" s="13" t="s">
        <v>85</v>
      </c>
      <c r="AY187" s="244" t="s">
        <v>212</v>
      </c>
    </row>
    <row r="188" s="13" customFormat="1">
      <c r="A188" s="13"/>
      <c r="B188" s="233"/>
      <c r="C188" s="234"/>
      <c r="D188" s="235" t="s">
        <v>229</v>
      </c>
      <c r="E188" s="234"/>
      <c r="F188" s="237" t="s">
        <v>339</v>
      </c>
      <c r="G188" s="234"/>
      <c r="H188" s="238">
        <v>3.8199999999999998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229</v>
      </c>
      <c r="AU188" s="244" t="s">
        <v>87</v>
      </c>
      <c r="AV188" s="13" t="s">
        <v>87</v>
      </c>
      <c r="AW188" s="13" t="s">
        <v>4</v>
      </c>
      <c r="AX188" s="13" t="s">
        <v>85</v>
      </c>
      <c r="AY188" s="244" t="s">
        <v>212</v>
      </c>
    </row>
    <row r="189" s="2" customFormat="1" ht="24.15" customHeight="1">
      <c r="A189" s="38"/>
      <c r="B189" s="39"/>
      <c r="C189" s="220" t="s">
        <v>134</v>
      </c>
      <c r="D189" s="220" t="s">
        <v>214</v>
      </c>
      <c r="E189" s="221" t="s">
        <v>340</v>
      </c>
      <c r="F189" s="222" t="s">
        <v>341</v>
      </c>
      <c r="G189" s="223" t="s">
        <v>96</v>
      </c>
      <c r="H189" s="224">
        <v>191</v>
      </c>
      <c r="I189" s="225"/>
      <c r="J189" s="226">
        <f>ROUND(I189*H189,2)</f>
        <v>0</v>
      </c>
      <c r="K189" s="222" t="s">
        <v>217</v>
      </c>
      <c r="L189" s="44"/>
      <c r="M189" s="227" t="s">
        <v>1</v>
      </c>
      <c r="N189" s="228" t="s">
        <v>42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218</v>
      </c>
      <c r="AT189" s="231" t="s">
        <v>214</v>
      </c>
      <c r="AU189" s="231" t="s">
        <v>87</v>
      </c>
      <c r="AY189" s="17" t="s">
        <v>212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85</v>
      </c>
      <c r="BK189" s="232">
        <f>ROUND(I189*H189,2)</f>
        <v>0</v>
      </c>
      <c r="BL189" s="17" t="s">
        <v>218</v>
      </c>
      <c r="BM189" s="231" t="s">
        <v>342</v>
      </c>
    </row>
    <row r="190" s="13" customFormat="1">
      <c r="A190" s="13"/>
      <c r="B190" s="233"/>
      <c r="C190" s="234"/>
      <c r="D190" s="235" t="s">
        <v>229</v>
      </c>
      <c r="E190" s="236" t="s">
        <v>1</v>
      </c>
      <c r="F190" s="237" t="s">
        <v>180</v>
      </c>
      <c r="G190" s="234"/>
      <c r="H190" s="238">
        <v>191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229</v>
      </c>
      <c r="AU190" s="244" t="s">
        <v>87</v>
      </c>
      <c r="AV190" s="13" t="s">
        <v>87</v>
      </c>
      <c r="AW190" s="13" t="s">
        <v>32</v>
      </c>
      <c r="AX190" s="13" t="s">
        <v>85</v>
      </c>
      <c r="AY190" s="244" t="s">
        <v>212</v>
      </c>
    </row>
    <row r="191" s="2" customFormat="1" ht="16.5" customHeight="1">
      <c r="A191" s="38"/>
      <c r="B191" s="39"/>
      <c r="C191" s="260" t="s">
        <v>343</v>
      </c>
      <c r="D191" s="260" t="s">
        <v>322</v>
      </c>
      <c r="E191" s="261" t="s">
        <v>344</v>
      </c>
      <c r="F191" s="262" t="s">
        <v>345</v>
      </c>
      <c r="G191" s="263" t="s">
        <v>299</v>
      </c>
      <c r="H191" s="264">
        <v>66.849999999999994</v>
      </c>
      <c r="I191" s="265"/>
      <c r="J191" s="266">
        <f>ROUND(I191*H191,2)</f>
        <v>0</v>
      </c>
      <c r="K191" s="262" t="s">
        <v>217</v>
      </c>
      <c r="L191" s="267"/>
      <c r="M191" s="268" t="s">
        <v>1</v>
      </c>
      <c r="N191" s="269" t="s">
        <v>42</v>
      </c>
      <c r="O191" s="91"/>
      <c r="P191" s="229">
        <f>O191*H191</f>
        <v>0</v>
      </c>
      <c r="Q191" s="229">
        <v>1</v>
      </c>
      <c r="R191" s="229">
        <f>Q191*H191</f>
        <v>66.849999999999994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243</v>
      </c>
      <c r="AT191" s="231" t="s">
        <v>322</v>
      </c>
      <c r="AU191" s="231" t="s">
        <v>87</v>
      </c>
      <c r="AY191" s="17" t="s">
        <v>212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85</v>
      </c>
      <c r="BK191" s="232">
        <f>ROUND(I191*H191,2)</f>
        <v>0</v>
      </c>
      <c r="BL191" s="17" t="s">
        <v>218</v>
      </c>
      <c r="BM191" s="231" t="s">
        <v>346</v>
      </c>
    </row>
    <row r="192" s="2" customFormat="1">
      <c r="A192" s="38"/>
      <c r="B192" s="39"/>
      <c r="C192" s="40"/>
      <c r="D192" s="235" t="s">
        <v>270</v>
      </c>
      <c r="E192" s="40"/>
      <c r="F192" s="245" t="s">
        <v>347</v>
      </c>
      <c r="G192" s="40"/>
      <c r="H192" s="40"/>
      <c r="I192" s="246"/>
      <c r="J192" s="40"/>
      <c r="K192" s="40"/>
      <c r="L192" s="44"/>
      <c r="M192" s="247"/>
      <c r="N192" s="248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270</v>
      </c>
      <c r="AU192" s="17" t="s">
        <v>87</v>
      </c>
    </row>
    <row r="193" s="13" customFormat="1">
      <c r="A193" s="13"/>
      <c r="B193" s="233"/>
      <c r="C193" s="234"/>
      <c r="D193" s="235" t="s">
        <v>229</v>
      </c>
      <c r="E193" s="236" t="s">
        <v>1</v>
      </c>
      <c r="F193" s="237" t="s">
        <v>348</v>
      </c>
      <c r="G193" s="234"/>
      <c r="H193" s="238">
        <v>38.200000000000003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229</v>
      </c>
      <c r="AU193" s="244" t="s">
        <v>87</v>
      </c>
      <c r="AV193" s="13" t="s">
        <v>87</v>
      </c>
      <c r="AW193" s="13" t="s">
        <v>32</v>
      </c>
      <c r="AX193" s="13" t="s">
        <v>85</v>
      </c>
      <c r="AY193" s="244" t="s">
        <v>212</v>
      </c>
    </row>
    <row r="194" s="13" customFormat="1">
      <c r="A194" s="13"/>
      <c r="B194" s="233"/>
      <c r="C194" s="234"/>
      <c r="D194" s="235" t="s">
        <v>229</v>
      </c>
      <c r="E194" s="234"/>
      <c r="F194" s="237" t="s">
        <v>349</v>
      </c>
      <c r="G194" s="234"/>
      <c r="H194" s="238">
        <v>66.849999999999994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229</v>
      </c>
      <c r="AU194" s="244" t="s">
        <v>87</v>
      </c>
      <c r="AV194" s="13" t="s">
        <v>87</v>
      </c>
      <c r="AW194" s="13" t="s">
        <v>4</v>
      </c>
      <c r="AX194" s="13" t="s">
        <v>85</v>
      </c>
      <c r="AY194" s="244" t="s">
        <v>212</v>
      </c>
    </row>
    <row r="195" s="2" customFormat="1" ht="24.15" customHeight="1">
      <c r="A195" s="38"/>
      <c r="B195" s="39"/>
      <c r="C195" s="220" t="s">
        <v>350</v>
      </c>
      <c r="D195" s="220" t="s">
        <v>214</v>
      </c>
      <c r="E195" s="221" t="s">
        <v>351</v>
      </c>
      <c r="F195" s="222" t="s">
        <v>352</v>
      </c>
      <c r="G195" s="223" t="s">
        <v>96</v>
      </c>
      <c r="H195" s="224">
        <v>191</v>
      </c>
      <c r="I195" s="225"/>
      <c r="J195" s="226">
        <f>ROUND(I195*H195,2)</f>
        <v>0</v>
      </c>
      <c r="K195" s="222" t="s">
        <v>217</v>
      </c>
      <c r="L195" s="44"/>
      <c r="M195" s="227" t="s">
        <v>1</v>
      </c>
      <c r="N195" s="228" t="s">
        <v>42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218</v>
      </c>
      <c r="AT195" s="231" t="s">
        <v>214</v>
      </c>
      <c r="AU195" s="231" t="s">
        <v>87</v>
      </c>
      <c r="AY195" s="17" t="s">
        <v>212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85</v>
      </c>
      <c r="BK195" s="232">
        <f>ROUND(I195*H195,2)</f>
        <v>0</v>
      </c>
      <c r="BL195" s="17" t="s">
        <v>218</v>
      </c>
      <c r="BM195" s="231" t="s">
        <v>353</v>
      </c>
    </row>
    <row r="196" s="13" customFormat="1">
      <c r="A196" s="13"/>
      <c r="B196" s="233"/>
      <c r="C196" s="234"/>
      <c r="D196" s="235" t="s">
        <v>229</v>
      </c>
      <c r="E196" s="236" t="s">
        <v>1</v>
      </c>
      <c r="F196" s="237" t="s">
        <v>180</v>
      </c>
      <c r="G196" s="234"/>
      <c r="H196" s="238">
        <v>191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229</v>
      </c>
      <c r="AU196" s="244" t="s">
        <v>87</v>
      </c>
      <c r="AV196" s="13" t="s">
        <v>87</v>
      </c>
      <c r="AW196" s="13" t="s">
        <v>32</v>
      </c>
      <c r="AX196" s="13" t="s">
        <v>85</v>
      </c>
      <c r="AY196" s="244" t="s">
        <v>212</v>
      </c>
    </row>
    <row r="197" s="2" customFormat="1" ht="24.15" customHeight="1">
      <c r="A197" s="38"/>
      <c r="B197" s="39"/>
      <c r="C197" s="220" t="s">
        <v>354</v>
      </c>
      <c r="D197" s="220" t="s">
        <v>214</v>
      </c>
      <c r="E197" s="221" t="s">
        <v>355</v>
      </c>
      <c r="F197" s="222" t="s">
        <v>356</v>
      </c>
      <c r="G197" s="223" t="s">
        <v>96</v>
      </c>
      <c r="H197" s="224">
        <v>4688</v>
      </c>
      <c r="I197" s="225"/>
      <c r="J197" s="226">
        <f>ROUND(I197*H197,2)</f>
        <v>0</v>
      </c>
      <c r="K197" s="222" t="s">
        <v>217</v>
      </c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218</v>
      </c>
      <c r="AT197" s="231" t="s">
        <v>214</v>
      </c>
      <c r="AU197" s="231" t="s">
        <v>87</v>
      </c>
      <c r="AY197" s="17" t="s">
        <v>212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85</v>
      </c>
      <c r="BK197" s="232">
        <f>ROUND(I197*H197,2)</f>
        <v>0</v>
      </c>
      <c r="BL197" s="17" t="s">
        <v>218</v>
      </c>
      <c r="BM197" s="231" t="s">
        <v>357</v>
      </c>
    </row>
    <row r="198" s="13" customFormat="1">
      <c r="A198" s="13"/>
      <c r="B198" s="233"/>
      <c r="C198" s="234"/>
      <c r="D198" s="235" t="s">
        <v>229</v>
      </c>
      <c r="E198" s="236" t="s">
        <v>1</v>
      </c>
      <c r="F198" s="237" t="s">
        <v>110</v>
      </c>
      <c r="G198" s="234"/>
      <c r="H198" s="238">
        <v>1116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229</v>
      </c>
      <c r="AU198" s="244" t="s">
        <v>87</v>
      </c>
      <c r="AV198" s="13" t="s">
        <v>87</v>
      </c>
      <c r="AW198" s="13" t="s">
        <v>32</v>
      </c>
      <c r="AX198" s="13" t="s">
        <v>77</v>
      </c>
      <c r="AY198" s="244" t="s">
        <v>212</v>
      </c>
    </row>
    <row r="199" s="13" customFormat="1">
      <c r="A199" s="13"/>
      <c r="B199" s="233"/>
      <c r="C199" s="234"/>
      <c r="D199" s="235" t="s">
        <v>229</v>
      </c>
      <c r="E199" s="236" t="s">
        <v>1</v>
      </c>
      <c r="F199" s="237" t="s">
        <v>358</v>
      </c>
      <c r="G199" s="234"/>
      <c r="H199" s="238">
        <v>202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229</v>
      </c>
      <c r="AU199" s="244" t="s">
        <v>87</v>
      </c>
      <c r="AV199" s="13" t="s">
        <v>87</v>
      </c>
      <c r="AW199" s="13" t="s">
        <v>32</v>
      </c>
      <c r="AX199" s="13" t="s">
        <v>77</v>
      </c>
      <c r="AY199" s="244" t="s">
        <v>212</v>
      </c>
    </row>
    <row r="200" s="13" customFormat="1">
      <c r="A200" s="13"/>
      <c r="B200" s="233"/>
      <c r="C200" s="234"/>
      <c r="D200" s="235" t="s">
        <v>229</v>
      </c>
      <c r="E200" s="236" t="s">
        <v>1</v>
      </c>
      <c r="F200" s="237" t="s">
        <v>121</v>
      </c>
      <c r="G200" s="234"/>
      <c r="H200" s="238">
        <v>3370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229</v>
      </c>
      <c r="AU200" s="244" t="s">
        <v>87</v>
      </c>
      <c r="AV200" s="13" t="s">
        <v>87</v>
      </c>
      <c r="AW200" s="13" t="s">
        <v>32</v>
      </c>
      <c r="AX200" s="13" t="s">
        <v>77</v>
      </c>
      <c r="AY200" s="244" t="s">
        <v>212</v>
      </c>
    </row>
    <row r="201" s="14" customFormat="1">
      <c r="A201" s="14"/>
      <c r="B201" s="249"/>
      <c r="C201" s="250"/>
      <c r="D201" s="235" t="s">
        <v>229</v>
      </c>
      <c r="E201" s="251" t="s">
        <v>1</v>
      </c>
      <c r="F201" s="252" t="s">
        <v>314</v>
      </c>
      <c r="G201" s="250"/>
      <c r="H201" s="253">
        <v>4688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229</v>
      </c>
      <c r="AU201" s="259" t="s">
        <v>87</v>
      </c>
      <c r="AV201" s="14" t="s">
        <v>218</v>
      </c>
      <c r="AW201" s="14" t="s">
        <v>32</v>
      </c>
      <c r="AX201" s="14" t="s">
        <v>85</v>
      </c>
      <c r="AY201" s="259" t="s">
        <v>212</v>
      </c>
    </row>
    <row r="202" s="12" customFormat="1" ht="22.8" customHeight="1">
      <c r="A202" s="12"/>
      <c r="B202" s="204"/>
      <c r="C202" s="205"/>
      <c r="D202" s="206" t="s">
        <v>76</v>
      </c>
      <c r="E202" s="218" t="s">
        <v>218</v>
      </c>
      <c r="F202" s="218" t="s">
        <v>359</v>
      </c>
      <c r="G202" s="205"/>
      <c r="H202" s="205"/>
      <c r="I202" s="208"/>
      <c r="J202" s="219">
        <f>BK202</f>
        <v>0</v>
      </c>
      <c r="K202" s="205"/>
      <c r="L202" s="210"/>
      <c r="M202" s="211"/>
      <c r="N202" s="212"/>
      <c r="O202" s="212"/>
      <c r="P202" s="213">
        <f>SUM(P203:P204)</f>
        <v>0</v>
      </c>
      <c r="Q202" s="212"/>
      <c r="R202" s="213">
        <f>SUM(R203:R204)</f>
        <v>0</v>
      </c>
      <c r="S202" s="212"/>
      <c r="T202" s="214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5" t="s">
        <v>85</v>
      </c>
      <c r="AT202" s="216" t="s">
        <v>76</v>
      </c>
      <c r="AU202" s="216" t="s">
        <v>85</v>
      </c>
      <c r="AY202" s="215" t="s">
        <v>212</v>
      </c>
      <c r="BK202" s="217">
        <f>SUM(BK203:BK204)</f>
        <v>0</v>
      </c>
    </row>
    <row r="203" s="2" customFormat="1" ht="16.5" customHeight="1">
      <c r="A203" s="38"/>
      <c r="B203" s="39"/>
      <c r="C203" s="220" t="s">
        <v>109</v>
      </c>
      <c r="D203" s="220" t="s">
        <v>214</v>
      </c>
      <c r="E203" s="221" t="s">
        <v>360</v>
      </c>
      <c r="F203" s="222" t="s">
        <v>361</v>
      </c>
      <c r="G203" s="223" t="s">
        <v>140</v>
      </c>
      <c r="H203" s="224">
        <v>5.7599999999999998</v>
      </c>
      <c r="I203" s="225"/>
      <c r="J203" s="226">
        <f>ROUND(I203*H203,2)</f>
        <v>0</v>
      </c>
      <c r="K203" s="222" t="s">
        <v>217</v>
      </c>
      <c r="L203" s="44"/>
      <c r="M203" s="227" t="s">
        <v>1</v>
      </c>
      <c r="N203" s="228" t="s">
        <v>42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218</v>
      </c>
      <c r="AT203" s="231" t="s">
        <v>214</v>
      </c>
      <c r="AU203" s="231" t="s">
        <v>87</v>
      </c>
      <c r="AY203" s="17" t="s">
        <v>212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85</v>
      </c>
      <c r="BK203" s="232">
        <f>ROUND(I203*H203,2)</f>
        <v>0</v>
      </c>
      <c r="BL203" s="17" t="s">
        <v>218</v>
      </c>
      <c r="BM203" s="231" t="s">
        <v>362</v>
      </c>
    </row>
    <row r="204" s="13" customFormat="1">
      <c r="A204" s="13"/>
      <c r="B204" s="233"/>
      <c r="C204" s="234"/>
      <c r="D204" s="235" t="s">
        <v>229</v>
      </c>
      <c r="E204" s="236" t="s">
        <v>1</v>
      </c>
      <c r="F204" s="237" t="s">
        <v>363</v>
      </c>
      <c r="G204" s="234"/>
      <c r="H204" s="238">
        <v>5.7599999999999998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229</v>
      </c>
      <c r="AU204" s="244" t="s">
        <v>87</v>
      </c>
      <c r="AV204" s="13" t="s">
        <v>87</v>
      </c>
      <c r="AW204" s="13" t="s">
        <v>32</v>
      </c>
      <c r="AX204" s="13" t="s">
        <v>85</v>
      </c>
      <c r="AY204" s="244" t="s">
        <v>212</v>
      </c>
    </row>
    <row r="205" s="12" customFormat="1" ht="22.8" customHeight="1">
      <c r="A205" s="12"/>
      <c r="B205" s="204"/>
      <c r="C205" s="205"/>
      <c r="D205" s="206" t="s">
        <v>76</v>
      </c>
      <c r="E205" s="218" t="s">
        <v>230</v>
      </c>
      <c r="F205" s="218" t="s">
        <v>364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SUM(P206:P248)</f>
        <v>0</v>
      </c>
      <c r="Q205" s="212"/>
      <c r="R205" s="213">
        <f>SUM(R206:R248)</f>
        <v>309.52175999999997</v>
      </c>
      <c r="S205" s="212"/>
      <c r="T205" s="214">
        <f>SUM(T206:T248)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85</v>
      </c>
      <c r="AT205" s="216" t="s">
        <v>76</v>
      </c>
      <c r="AU205" s="216" t="s">
        <v>85</v>
      </c>
      <c r="AY205" s="215" t="s">
        <v>212</v>
      </c>
      <c r="BK205" s="217">
        <f>SUM(BK206:BK248)</f>
        <v>0</v>
      </c>
    </row>
    <row r="206" s="2" customFormat="1" ht="16.5" customHeight="1">
      <c r="A206" s="38"/>
      <c r="B206" s="39"/>
      <c r="C206" s="220" t="s">
        <v>119</v>
      </c>
      <c r="D206" s="220" t="s">
        <v>214</v>
      </c>
      <c r="E206" s="221" t="s">
        <v>365</v>
      </c>
      <c r="F206" s="222" t="s">
        <v>366</v>
      </c>
      <c r="G206" s="223" t="s">
        <v>96</v>
      </c>
      <c r="H206" s="224">
        <v>8248.7999999999993</v>
      </c>
      <c r="I206" s="225"/>
      <c r="J206" s="226">
        <f>ROUND(I206*H206,2)</f>
        <v>0</v>
      </c>
      <c r="K206" s="222" t="s">
        <v>217</v>
      </c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218</v>
      </c>
      <c r="AT206" s="231" t="s">
        <v>214</v>
      </c>
      <c r="AU206" s="231" t="s">
        <v>87</v>
      </c>
      <c r="AY206" s="17" t="s">
        <v>212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85</v>
      </c>
      <c r="BK206" s="232">
        <f>ROUND(I206*H206,2)</f>
        <v>0</v>
      </c>
      <c r="BL206" s="17" t="s">
        <v>218</v>
      </c>
      <c r="BM206" s="231" t="s">
        <v>367</v>
      </c>
    </row>
    <row r="207" s="2" customFormat="1">
      <c r="A207" s="38"/>
      <c r="B207" s="39"/>
      <c r="C207" s="40"/>
      <c r="D207" s="235" t="s">
        <v>270</v>
      </c>
      <c r="E207" s="40"/>
      <c r="F207" s="245" t="s">
        <v>368</v>
      </c>
      <c r="G207" s="40"/>
      <c r="H207" s="40"/>
      <c r="I207" s="246"/>
      <c r="J207" s="40"/>
      <c r="K207" s="40"/>
      <c r="L207" s="44"/>
      <c r="M207" s="247"/>
      <c r="N207" s="24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270</v>
      </c>
      <c r="AU207" s="17" t="s">
        <v>87</v>
      </c>
    </row>
    <row r="208" s="13" customFormat="1">
      <c r="A208" s="13"/>
      <c r="B208" s="233"/>
      <c r="C208" s="234"/>
      <c r="D208" s="235" t="s">
        <v>229</v>
      </c>
      <c r="E208" s="236" t="s">
        <v>1</v>
      </c>
      <c r="F208" s="237" t="s">
        <v>110</v>
      </c>
      <c r="G208" s="234"/>
      <c r="H208" s="238">
        <v>1116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229</v>
      </c>
      <c r="AU208" s="244" t="s">
        <v>87</v>
      </c>
      <c r="AV208" s="13" t="s">
        <v>87</v>
      </c>
      <c r="AW208" s="13" t="s">
        <v>32</v>
      </c>
      <c r="AX208" s="13" t="s">
        <v>77</v>
      </c>
      <c r="AY208" s="244" t="s">
        <v>212</v>
      </c>
    </row>
    <row r="209" s="13" customFormat="1">
      <c r="A209" s="13"/>
      <c r="B209" s="233"/>
      <c r="C209" s="234"/>
      <c r="D209" s="235" t="s">
        <v>229</v>
      </c>
      <c r="E209" s="236" t="s">
        <v>1</v>
      </c>
      <c r="F209" s="237" t="s">
        <v>369</v>
      </c>
      <c r="G209" s="234"/>
      <c r="H209" s="238">
        <v>6740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229</v>
      </c>
      <c r="AU209" s="244" t="s">
        <v>87</v>
      </c>
      <c r="AV209" s="13" t="s">
        <v>87</v>
      </c>
      <c r="AW209" s="13" t="s">
        <v>32</v>
      </c>
      <c r="AX209" s="13" t="s">
        <v>77</v>
      </c>
      <c r="AY209" s="244" t="s">
        <v>212</v>
      </c>
    </row>
    <row r="210" s="14" customFormat="1">
      <c r="A210" s="14"/>
      <c r="B210" s="249"/>
      <c r="C210" s="250"/>
      <c r="D210" s="235" t="s">
        <v>229</v>
      </c>
      <c r="E210" s="251" t="s">
        <v>1</v>
      </c>
      <c r="F210" s="252" t="s">
        <v>314</v>
      </c>
      <c r="G210" s="250"/>
      <c r="H210" s="253">
        <v>7856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229</v>
      </c>
      <c r="AU210" s="259" t="s">
        <v>87</v>
      </c>
      <c r="AV210" s="14" t="s">
        <v>218</v>
      </c>
      <c r="AW210" s="14" t="s">
        <v>32</v>
      </c>
      <c r="AX210" s="14" t="s">
        <v>85</v>
      </c>
      <c r="AY210" s="259" t="s">
        <v>212</v>
      </c>
    </row>
    <row r="211" s="13" customFormat="1">
      <c r="A211" s="13"/>
      <c r="B211" s="233"/>
      <c r="C211" s="234"/>
      <c r="D211" s="235" t="s">
        <v>229</v>
      </c>
      <c r="E211" s="234"/>
      <c r="F211" s="237" t="s">
        <v>370</v>
      </c>
      <c r="G211" s="234"/>
      <c r="H211" s="238">
        <v>8248.7999999999993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229</v>
      </c>
      <c r="AU211" s="244" t="s">
        <v>87</v>
      </c>
      <c r="AV211" s="13" t="s">
        <v>87</v>
      </c>
      <c r="AW211" s="13" t="s">
        <v>4</v>
      </c>
      <c r="AX211" s="13" t="s">
        <v>85</v>
      </c>
      <c r="AY211" s="244" t="s">
        <v>212</v>
      </c>
    </row>
    <row r="212" s="2" customFormat="1" ht="16.5" customHeight="1">
      <c r="A212" s="38"/>
      <c r="B212" s="39"/>
      <c r="C212" s="220" t="s">
        <v>371</v>
      </c>
      <c r="D212" s="220" t="s">
        <v>214</v>
      </c>
      <c r="E212" s="221" t="s">
        <v>372</v>
      </c>
      <c r="F212" s="222" t="s">
        <v>373</v>
      </c>
      <c r="G212" s="223" t="s">
        <v>96</v>
      </c>
      <c r="H212" s="224">
        <v>202</v>
      </c>
      <c r="I212" s="225"/>
      <c r="J212" s="226">
        <f>ROUND(I212*H212,2)</f>
        <v>0</v>
      </c>
      <c r="K212" s="222" t="s">
        <v>217</v>
      </c>
      <c r="L212" s="44"/>
      <c r="M212" s="227" t="s">
        <v>1</v>
      </c>
      <c r="N212" s="228" t="s">
        <v>42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218</v>
      </c>
      <c r="AT212" s="231" t="s">
        <v>214</v>
      </c>
      <c r="AU212" s="231" t="s">
        <v>87</v>
      </c>
      <c r="AY212" s="17" t="s">
        <v>212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85</v>
      </c>
      <c r="BK212" s="232">
        <f>ROUND(I212*H212,2)</f>
        <v>0</v>
      </c>
      <c r="BL212" s="17" t="s">
        <v>218</v>
      </c>
      <c r="BM212" s="231" t="s">
        <v>374</v>
      </c>
    </row>
    <row r="213" s="2" customFormat="1">
      <c r="A213" s="38"/>
      <c r="B213" s="39"/>
      <c r="C213" s="40"/>
      <c r="D213" s="235" t="s">
        <v>270</v>
      </c>
      <c r="E213" s="40"/>
      <c r="F213" s="245" t="s">
        <v>375</v>
      </c>
      <c r="G213" s="40"/>
      <c r="H213" s="40"/>
      <c r="I213" s="246"/>
      <c r="J213" s="40"/>
      <c r="K213" s="40"/>
      <c r="L213" s="44"/>
      <c r="M213" s="247"/>
      <c r="N213" s="248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270</v>
      </c>
      <c r="AU213" s="17" t="s">
        <v>87</v>
      </c>
    </row>
    <row r="214" s="13" customFormat="1">
      <c r="A214" s="13"/>
      <c r="B214" s="233"/>
      <c r="C214" s="234"/>
      <c r="D214" s="235" t="s">
        <v>229</v>
      </c>
      <c r="E214" s="236" t="s">
        <v>1</v>
      </c>
      <c r="F214" s="237" t="s">
        <v>117</v>
      </c>
      <c r="G214" s="234"/>
      <c r="H214" s="238">
        <v>33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229</v>
      </c>
      <c r="AU214" s="244" t="s">
        <v>87</v>
      </c>
      <c r="AV214" s="13" t="s">
        <v>87</v>
      </c>
      <c r="AW214" s="13" t="s">
        <v>32</v>
      </c>
      <c r="AX214" s="13" t="s">
        <v>77</v>
      </c>
      <c r="AY214" s="244" t="s">
        <v>212</v>
      </c>
    </row>
    <row r="215" s="13" customFormat="1">
      <c r="A215" s="13"/>
      <c r="B215" s="233"/>
      <c r="C215" s="234"/>
      <c r="D215" s="235" t="s">
        <v>229</v>
      </c>
      <c r="E215" s="236" t="s">
        <v>1</v>
      </c>
      <c r="F215" s="237" t="s">
        <v>113</v>
      </c>
      <c r="G215" s="234"/>
      <c r="H215" s="238">
        <v>169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229</v>
      </c>
      <c r="AU215" s="244" t="s">
        <v>87</v>
      </c>
      <c r="AV215" s="13" t="s">
        <v>87</v>
      </c>
      <c r="AW215" s="13" t="s">
        <v>32</v>
      </c>
      <c r="AX215" s="13" t="s">
        <v>77</v>
      </c>
      <c r="AY215" s="244" t="s">
        <v>212</v>
      </c>
    </row>
    <row r="216" s="14" customFormat="1">
      <c r="A216" s="14"/>
      <c r="B216" s="249"/>
      <c r="C216" s="250"/>
      <c r="D216" s="235" t="s">
        <v>229</v>
      </c>
      <c r="E216" s="251" t="s">
        <v>1</v>
      </c>
      <c r="F216" s="252" t="s">
        <v>314</v>
      </c>
      <c r="G216" s="250"/>
      <c r="H216" s="253">
        <v>202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229</v>
      </c>
      <c r="AU216" s="259" t="s">
        <v>87</v>
      </c>
      <c r="AV216" s="14" t="s">
        <v>218</v>
      </c>
      <c r="AW216" s="14" t="s">
        <v>32</v>
      </c>
      <c r="AX216" s="14" t="s">
        <v>85</v>
      </c>
      <c r="AY216" s="259" t="s">
        <v>212</v>
      </c>
    </row>
    <row r="217" s="2" customFormat="1" ht="33" customHeight="1">
      <c r="A217" s="38"/>
      <c r="B217" s="39"/>
      <c r="C217" s="220" t="s">
        <v>376</v>
      </c>
      <c r="D217" s="220" t="s">
        <v>214</v>
      </c>
      <c r="E217" s="221" t="s">
        <v>377</v>
      </c>
      <c r="F217" s="222" t="s">
        <v>378</v>
      </c>
      <c r="G217" s="223" t="s">
        <v>96</v>
      </c>
      <c r="H217" s="224">
        <v>3370</v>
      </c>
      <c r="I217" s="225"/>
      <c r="J217" s="226">
        <f>ROUND(I217*H217,2)</f>
        <v>0</v>
      </c>
      <c r="K217" s="222" t="s">
        <v>217</v>
      </c>
      <c r="L217" s="44"/>
      <c r="M217" s="227" t="s">
        <v>1</v>
      </c>
      <c r="N217" s="228" t="s">
        <v>42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218</v>
      </c>
      <c r="AT217" s="231" t="s">
        <v>214</v>
      </c>
      <c r="AU217" s="231" t="s">
        <v>87</v>
      </c>
      <c r="AY217" s="17" t="s">
        <v>212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85</v>
      </c>
      <c r="BK217" s="232">
        <f>ROUND(I217*H217,2)</f>
        <v>0</v>
      </c>
      <c r="BL217" s="17" t="s">
        <v>218</v>
      </c>
      <c r="BM217" s="231" t="s">
        <v>379</v>
      </c>
    </row>
    <row r="218" s="15" customFormat="1">
      <c r="A218" s="15"/>
      <c r="B218" s="270"/>
      <c r="C218" s="271"/>
      <c r="D218" s="235" t="s">
        <v>229</v>
      </c>
      <c r="E218" s="272" t="s">
        <v>1</v>
      </c>
      <c r="F218" s="273" t="s">
        <v>380</v>
      </c>
      <c r="G218" s="271"/>
      <c r="H218" s="272" t="s">
        <v>1</v>
      </c>
      <c r="I218" s="274"/>
      <c r="J218" s="271"/>
      <c r="K218" s="271"/>
      <c r="L218" s="275"/>
      <c r="M218" s="276"/>
      <c r="N218" s="277"/>
      <c r="O218" s="277"/>
      <c r="P218" s="277"/>
      <c r="Q218" s="277"/>
      <c r="R218" s="277"/>
      <c r="S218" s="277"/>
      <c r="T218" s="27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9" t="s">
        <v>229</v>
      </c>
      <c r="AU218" s="279" t="s">
        <v>87</v>
      </c>
      <c r="AV218" s="15" t="s">
        <v>85</v>
      </c>
      <c r="AW218" s="15" t="s">
        <v>32</v>
      </c>
      <c r="AX218" s="15" t="s">
        <v>77</v>
      </c>
      <c r="AY218" s="279" t="s">
        <v>212</v>
      </c>
    </row>
    <row r="219" s="13" customFormat="1">
      <c r="A219" s="13"/>
      <c r="B219" s="233"/>
      <c r="C219" s="234"/>
      <c r="D219" s="235" t="s">
        <v>229</v>
      </c>
      <c r="E219" s="236" t="s">
        <v>1</v>
      </c>
      <c r="F219" s="237" t="s">
        <v>121</v>
      </c>
      <c r="G219" s="234"/>
      <c r="H219" s="238">
        <v>3370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229</v>
      </c>
      <c r="AU219" s="244" t="s">
        <v>87</v>
      </c>
      <c r="AV219" s="13" t="s">
        <v>87</v>
      </c>
      <c r="AW219" s="13" t="s">
        <v>32</v>
      </c>
      <c r="AX219" s="13" t="s">
        <v>85</v>
      </c>
      <c r="AY219" s="244" t="s">
        <v>212</v>
      </c>
    </row>
    <row r="220" s="2" customFormat="1" ht="24.15" customHeight="1">
      <c r="A220" s="38"/>
      <c r="B220" s="39"/>
      <c r="C220" s="220" t="s">
        <v>381</v>
      </c>
      <c r="D220" s="220" t="s">
        <v>214</v>
      </c>
      <c r="E220" s="221" t="s">
        <v>382</v>
      </c>
      <c r="F220" s="222" t="s">
        <v>383</v>
      </c>
      <c r="G220" s="223" t="s">
        <v>96</v>
      </c>
      <c r="H220" s="224">
        <v>3370</v>
      </c>
      <c r="I220" s="225"/>
      <c r="J220" s="226">
        <f>ROUND(I220*H220,2)</f>
        <v>0</v>
      </c>
      <c r="K220" s="222" t="s">
        <v>217</v>
      </c>
      <c r="L220" s="44"/>
      <c r="M220" s="227" t="s">
        <v>1</v>
      </c>
      <c r="N220" s="228" t="s">
        <v>42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218</v>
      </c>
      <c r="AT220" s="231" t="s">
        <v>214</v>
      </c>
      <c r="AU220" s="231" t="s">
        <v>87</v>
      </c>
      <c r="AY220" s="17" t="s">
        <v>212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85</v>
      </c>
      <c r="BK220" s="232">
        <f>ROUND(I220*H220,2)</f>
        <v>0</v>
      </c>
      <c r="BL220" s="17" t="s">
        <v>218</v>
      </c>
      <c r="BM220" s="231" t="s">
        <v>384</v>
      </c>
    </row>
    <row r="221" s="2" customFormat="1">
      <c r="A221" s="38"/>
      <c r="B221" s="39"/>
      <c r="C221" s="40"/>
      <c r="D221" s="235" t="s">
        <v>270</v>
      </c>
      <c r="E221" s="40"/>
      <c r="F221" s="245" t="s">
        <v>385</v>
      </c>
      <c r="G221" s="40"/>
      <c r="H221" s="40"/>
      <c r="I221" s="246"/>
      <c r="J221" s="40"/>
      <c r="K221" s="40"/>
      <c r="L221" s="44"/>
      <c r="M221" s="247"/>
      <c r="N221" s="24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270</v>
      </c>
      <c r="AU221" s="17" t="s">
        <v>87</v>
      </c>
    </row>
    <row r="222" s="13" customFormat="1">
      <c r="A222" s="13"/>
      <c r="B222" s="233"/>
      <c r="C222" s="234"/>
      <c r="D222" s="235" t="s">
        <v>229</v>
      </c>
      <c r="E222" s="236" t="s">
        <v>1</v>
      </c>
      <c r="F222" s="237" t="s">
        <v>121</v>
      </c>
      <c r="G222" s="234"/>
      <c r="H222" s="238">
        <v>3370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229</v>
      </c>
      <c r="AU222" s="244" t="s">
        <v>87</v>
      </c>
      <c r="AV222" s="13" t="s">
        <v>87</v>
      </c>
      <c r="AW222" s="13" t="s">
        <v>32</v>
      </c>
      <c r="AX222" s="13" t="s">
        <v>85</v>
      </c>
      <c r="AY222" s="244" t="s">
        <v>212</v>
      </c>
    </row>
    <row r="223" s="2" customFormat="1" ht="21.75" customHeight="1">
      <c r="A223" s="38"/>
      <c r="B223" s="39"/>
      <c r="C223" s="220" t="s">
        <v>386</v>
      </c>
      <c r="D223" s="220" t="s">
        <v>214</v>
      </c>
      <c r="E223" s="221" t="s">
        <v>387</v>
      </c>
      <c r="F223" s="222" t="s">
        <v>388</v>
      </c>
      <c r="G223" s="223" t="s">
        <v>96</v>
      </c>
      <c r="H223" s="224">
        <v>3370</v>
      </c>
      <c r="I223" s="225"/>
      <c r="J223" s="226">
        <f>ROUND(I223*H223,2)</f>
        <v>0</v>
      </c>
      <c r="K223" s="222" t="s">
        <v>217</v>
      </c>
      <c r="L223" s="44"/>
      <c r="M223" s="227" t="s">
        <v>1</v>
      </c>
      <c r="N223" s="228" t="s">
        <v>42</v>
      </c>
      <c r="O223" s="91"/>
      <c r="P223" s="229">
        <f>O223*H223</f>
        <v>0</v>
      </c>
      <c r="Q223" s="229">
        <v>0.00060999999999999997</v>
      </c>
      <c r="R223" s="229">
        <f>Q223*H223</f>
        <v>2.0556999999999999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218</v>
      </c>
      <c r="AT223" s="231" t="s">
        <v>214</v>
      </c>
      <c r="AU223" s="231" t="s">
        <v>87</v>
      </c>
      <c r="AY223" s="17" t="s">
        <v>212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85</v>
      </c>
      <c r="BK223" s="232">
        <f>ROUND(I223*H223,2)</f>
        <v>0</v>
      </c>
      <c r="BL223" s="17" t="s">
        <v>218</v>
      </c>
      <c r="BM223" s="231" t="s">
        <v>389</v>
      </c>
    </row>
    <row r="224" s="13" customFormat="1">
      <c r="A224" s="13"/>
      <c r="B224" s="233"/>
      <c r="C224" s="234"/>
      <c r="D224" s="235" t="s">
        <v>229</v>
      </c>
      <c r="E224" s="236" t="s">
        <v>1</v>
      </c>
      <c r="F224" s="237" t="s">
        <v>121</v>
      </c>
      <c r="G224" s="234"/>
      <c r="H224" s="238">
        <v>3370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229</v>
      </c>
      <c r="AU224" s="244" t="s">
        <v>87</v>
      </c>
      <c r="AV224" s="13" t="s">
        <v>87</v>
      </c>
      <c r="AW224" s="13" t="s">
        <v>32</v>
      </c>
      <c r="AX224" s="13" t="s">
        <v>85</v>
      </c>
      <c r="AY224" s="244" t="s">
        <v>212</v>
      </c>
    </row>
    <row r="225" s="2" customFormat="1" ht="33" customHeight="1">
      <c r="A225" s="38"/>
      <c r="B225" s="39"/>
      <c r="C225" s="220" t="s">
        <v>390</v>
      </c>
      <c r="D225" s="220" t="s">
        <v>214</v>
      </c>
      <c r="E225" s="221" t="s">
        <v>391</v>
      </c>
      <c r="F225" s="222" t="s">
        <v>392</v>
      </c>
      <c r="G225" s="223" t="s">
        <v>96</v>
      </c>
      <c r="H225" s="224">
        <v>3370</v>
      </c>
      <c r="I225" s="225"/>
      <c r="J225" s="226">
        <f>ROUND(I225*H225,2)</f>
        <v>0</v>
      </c>
      <c r="K225" s="222" t="s">
        <v>217</v>
      </c>
      <c r="L225" s="44"/>
      <c r="M225" s="227" t="s">
        <v>1</v>
      </c>
      <c r="N225" s="228" t="s">
        <v>42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218</v>
      </c>
      <c r="AT225" s="231" t="s">
        <v>214</v>
      </c>
      <c r="AU225" s="231" t="s">
        <v>87</v>
      </c>
      <c r="AY225" s="17" t="s">
        <v>212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85</v>
      </c>
      <c r="BK225" s="232">
        <f>ROUND(I225*H225,2)</f>
        <v>0</v>
      </c>
      <c r="BL225" s="17" t="s">
        <v>218</v>
      </c>
      <c r="BM225" s="231" t="s">
        <v>393</v>
      </c>
    </row>
    <row r="226" s="13" customFormat="1">
      <c r="A226" s="13"/>
      <c r="B226" s="233"/>
      <c r="C226" s="234"/>
      <c r="D226" s="235" t="s">
        <v>229</v>
      </c>
      <c r="E226" s="236" t="s">
        <v>1</v>
      </c>
      <c r="F226" s="237" t="s">
        <v>121</v>
      </c>
      <c r="G226" s="234"/>
      <c r="H226" s="238">
        <v>3370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229</v>
      </c>
      <c r="AU226" s="244" t="s">
        <v>87</v>
      </c>
      <c r="AV226" s="13" t="s">
        <v>87</v>
      </c>
      <c r="AW226" s="13" t="s">
        <v>32</v>
      </c>
      <c r="AX226" s="13" t="s">
        <v>85</v>
      </c>
      <c r="AY226" s="244" t="s">
        <v>212</v>
      </c>
    </row>
    <row r="227" s="2" customFormat="1" ht="24.15" customHeight="1">
      <c r="A227" s="38"/>
      <c r="B227" s="39"/>
      <c r="C227" s="220" t="s">
        <v>394</v>
      </c>
      <c r="D227" s="220" t="s">
        <v>214</v>
      </c>
      <c r="E227" s="221" t="s">
        <v>395</v>
      </c>
      <c r="F227" s="222" t="s">
        <v>396</v>
      </c>
      <c r="G227" s="223" t="s">
        <v>96</v>
      </c>
      <c r="H227" s="224">
        <v>3370</v>
      </c>
      <c r="I227" s="225"/>
      <c r="J227" s="226">
        <f>ROUND(I227*H227,2)</f>
        <v>0</v>
      </c>
      <c r="K227" s="222" t="s">
        <v>217</v>
      </c>
      <c r="L227" s="44"/>
      <c r="M227" s="227" t="s">
        <v>1</v>
      </c>
      <c r="N227" s="228" t="s">
        <v>42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218</v>
      </c>
      <c r="AT227" s="231" t="s">
        <v>214</v>
      </c>
      <c r="AU227" s="231" t="s">
        <v>87</v>
      </c>
      <c r="AY227" s="17" t="s">
        <v>212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85</v>
      </c>
      <c r="BK227" s="232">
        <f>ROUND(I227*H227,2)</f>
        <v>0</v>
      </c>
      <c r="BL227" s="17" t="s">
        <v>218</v>
      </c>
      <c r="BM227" s="231" t="s">
        <v>397</v>
      </c>
    </row>
    <row r="228" s="15" customFormat="1">
      <c r="A228" s="15"/>
      <c r="B228" s="270"/>
      <c r="C228" s="271"/>
      <c r="D228" s="235" t="s">
        <v>229</v>
      </c>
      <c r="E228" s="272" t="s">
        <v>1</v>
      </c>
      <c r="F228" s="273" t="s">
        <v>398</v>
      </c>
      <c r="G228" s="271"/>
      <c r="H228" s="272" t="s">
        <v>1</v>
      </c>
      <c r="I228" s="274"/>
      <c r="J228" s="271"/>
      <c r="K228" s="271"/>
      <c r="L228" s="275"/>
      <c r="M228" s="276"/>
      <c r="N228" s="277"/>
      <c r="O228" s="277"/>
      <c r="P228" s="277"/>
      <c r="Q228" s="277"/>
      <c r="R228" s="277"/>
      <c r="S228" s="277"/>
      <c r="T228" s="27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9" t="s">
        <v>229</v>
      </c>
      <c r="AU228" s="279" t="s">
        <v>87</v>
      </c>
      <c r="AV228" s="15" t="s">
        <v>85</v>
      </c>
      <c r="AW228" s="15" t="s">
        <v>32</v>
      </c>
      <c r="AX228" s="15" t="s">
        <v>77</v>
      </c>
      <c r="AY228" s="279" t="s">
        <v>212</v>
      </c>
    </row>
    <row r="229" s="13" customFormat="1">
      <c r="A229" s="13"/>
      <c r="B229" s="233"/>
      <c r="C229" s="234"/>
      <c r="D229" s="235" t="s">
        <v>229</v>
      </c>
      <c r="E229" s="236" t="s">
        <v>1</v>
      </c>
      <c r="F229" s="237" t="s">
        <v>121</v>
      </c>
      <c r="G229" s="234"/>
      <c r="H229" s="238">
        <v>3370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229</v>
      </c>
      <c r="AU229" s="244" t="s">
        <v>87</v>
      </c>
      <c r="AV229" s="13" t="s">
        <v>87</v>
      </c>
      <c r="AW229" s="13" t="s">
        <v>32</v>
      </c>
      <c r="AX229" s="13" t="s">
        <v>85</v>
      </c>
      <c r="AY229" s="244" t="s">
        <v>212</v>
      </c>
    </row>
    <row r="230" s="2" customFormat="1" ht="24.15" customHeight="1">
      <c r="A230" s="38"/>
      <c r="B230" s="39"/>
      <c r="C230" s="220" t="s">
        <v>399</v>
      </c>
      <c r="D230" s="220" t="s">
        <v>214</v>
      </c>
      <c r="E230" s="221" t="s">
        <v>400</v>
      </c>
      <c r="F230" s="222" t="s">
        <v>401</v>
      </c>
      <c r="G230" s="223" t="s">
        <v>96</v>
      </c>
      <c r="H230" s="224">
        <v>1116</v>
      </c>
      <c r="I230" s="225"/>
      <c r="J230" s="226">
        <f>ROUND(I230*H230,2)</f>
        <v>0</v>
      </c>
      <c r="K230" s="222" t="s">
        <v>217</v>
      </c>
      <c r="L230" s="44"/>
      <c r="M230" s="227" t="s">
        <v>1</v>
      </c>
      <c r="N230" s="228" t="s">
        <v>42</v>
      </c>
      <c r="O230" s="91"/>
      <c r="P230" s="229">
        <f>O230*H230</f>
        <v>0</v>
      </c>
      <c r="Q230" s="229">
        <v>0.089219999999999994</v>
      </c>
      <c r="R230" s="229">
        <f>Q230*H230</f>
        <v>99.569519999999997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218</v>
      </c>
      <c r="AT230" s="231" t="s">
        <v>214</v>
      </c>
      <c r="AU230" s="231" t="s">
        <v>87</v>
      </c>
      <c r="AY230" s="17" t="s">
        <v>212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85</v>
      </c>
      <c r="BK230" s="232">
        <f>ROUND(I230*H230,2)</f>
        <v>0</v>
      </c>
      <c r="BL230" s="17" t="s">
        <v>218</v>
      </c>
      <c r="BM230" s="231" t="s">
        <v>402</v>
      </c>
    </row>
    <row r="231" s="2" customFormat="1">
      <c r="A231" s="38"/>
      <c r="B231" s="39"/>
      <c r="C231" s="40"/>
      <c r="D231" s="235" t="s">
        <v>270</v>
      </c>
      <c r="E231" s="40"/>
      <c r="F231" s="245" t="s">
        <v>403</v>
      </c>
      <c r="G231" s="40"/>
      <c r="H231" s="40"/>
      <c r="I231" s="246"/>
      <c r="J231" s="40"/>
      <c r="K231" s="40"/>
      <c r="L231" s="44"/>
      <c r="M231" s="247"/>
      <c r="N231" s="24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270</v>
      </c>
      <c r="AU231" s="17" t="s">
        <v>87</v>
      </c>
    </row>
    <row r="232" s="13" customFormat="1">
      <c r="A232" s="13"/>
      <c r="B232" s="233"/>
      <c r="C232" s="234"/>
      <c r="D232" s="235" t="s">
        <v>229</v>
      </c>
      <c r="E232" s="236" t="s">
        <v>1</v>
      </c>
      <c r="F232" s="237" t="s">
        <v>110</v>
      </c>
      <c r="G232" s="234"/>
      <c r="H232" s="238">
        <v>1116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229</v>
      </c>
      <c r="AU232" s="244" t="s">
        <v>87</v>
      </c>
      <c r="AV232" s="13" t="s">
        <v>87</v>
      </c>
      <c r="AW232" s="13" t="s">
        <v>32</v>
      </c>
      <c r="AX232" s="13" t="s">
        <v>85</v>
      </c>
      <c r="AY232" s="244" t="s">
        <v>212</v>
      </c>
    </row>
    <row r="233" s="2" customFormat="1" ht="21.75" customHeight="1">
      <c r="A233" s="38"/>
      <c r="B233" s="39"/>
      <c r="C233" s="260" t="s">
        <v>404</v>
      </c>
      <c r="D233" s="260" t="s">
        <v>322</v>
      </c>
      <c r="E233" s="261" t="s">
        <v>405</v>
      </c>
      <c r="F233" s="262" t="s">
        <v>406</v>
      </c>
      <c r="G233" s="263" t="s">
        <v>96</v>
      </c>
      <c r="H233" s="264">
        <v>1138.3199999999999</v>
      </c>
      <c r="I233" s="265"/>
      <c r="J233" s="266">
        <f>ROUND(I233*H233,2)</f>
        <v>0</v>
      </c>
      <c r="K233" s="262" t="s">
        <v>217</v>
      </c>
      <c r="L233" s="267"/>
      <c r="M233" s="268" t="s">
        <v>1</v>
      </c>
      <c r="N233" s="269" t="s">
        <v>42</v>
      </c>
      <c r="O233" s="91"/>
      <c r="P233" s="229">
        <f>O233*H233</f>
        <v>0</v>
      </c>
      <c r="Q233" s="229">
        <v>0.13100000000000001</v>
      </c>
      <c r="R233" s="229">
        <f>Q233*H233</f>
        <v>149.11992000000001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243</v>
      </c>
      <c r="AT233" s="231" t="s">
        <v>322</v>
      </c>
      <c r="AU233" s="231" t="s">
        <v>87</v>
      </c>
      <c r="AY233" s="17" t="s">
        <v>212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85</v>
      </c>
      <c r="BK233" s="232">
        <f>ROUND(I233*H233,2)</f>
        <v>0</v>
      </c>
      <c r="BL233" s="17" t="s">
        <v>218</v>
      </c>
      <c r="BM233" s="231" t="s">
        <v>407</v>
      </c>
    </row>
    <row r="234" s="2" customFormat="1">
      <c r="A234" s="38"/>
      <c r="B234" s="39"/>
      <c r="C234" s="40"/>
      <c r="D234" s="235" t="s">
        <v>270</v>
      </c>
      <c r="E234" s="40"/>
      <c r="F234" s="245" t="s">
        <v>408</v>
      </c>
      <c r="G234" s="40"/>
      <c r="H234" s="40"/>
      <c r="I234" s="246"/>
      <c r="J234" s="40"/>
      <c r="K234" s="40"/>
      <c r="L234" s="44"/>
      <c r="M234" s="247"/>
      <c r="N234" s="248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270</v>
      </c>
      <c r="AU234" s="17" t="s">
        <v>87</v>
      </c>
    </row>
    <row r="235" s="13" customFormat="1">
      <c r="A235" s="13"/>
      <c r="B235" s="233"/>
      <c r="C235" s="234"/>
      <c r="D235" s="235" t="s">
        <v>229</v>
      </c>
      <c r="E235" s="236" t="s">
        <v>1</v>
      </c>
      <c r="F235" s="237" t="s">
        <v>110</v>
      </c>
      <c r="G235" s="234"/>
      <c r="H235" s="238">
        <v>1116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229</v>
      </c>
      <c r="AU235" s="244" t="s">
        <v>87</v>
      </c>
      <c r="AV235" s="13" t="s">
        <v>87</v>
      </c>
      <c r="AW235" s="13" t="s">
        <v>32</v>
      </c>
      <c r="AX235" s="13" t="s">
        <v>85</v>
      </c>
      <c r="AY235" s="244" t="s">
        <v>212</v>
      </c>
    </row>
    <row r="236" s="13" customFormat="1">
      <c r="A236" s="13"/>
      <c r="B236" s="233"/>
      <c r="C236" s="234"/>
      <c r="D236" s="235" t="s">
        <v>229</v>
      </c>
      <c r="E236" s="234"/>
      <c r="F236" s="237" t="s">
        <v>409</v>
      </c>
      <c r="G236" s="234"/>
      <c r="H236" s="238">
        <v>1138.3199999999999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229</v>
      </c>
      <c r="AU236" s="244" t="s">
        <v>87</v>
      </c>
      <c r="AV236" s="13" t="s">
        <v>87</v>
      </c>
      <c r="AW236" s="13" t="s">
        <v>4</v>
      </c>
      <c r="AX236" s="13" t="s">
        <v>85</v>
      </c>
      <c r="AY236" s="244" t="s">
        <v>212</v>
      </c>
    </row>
    <row r="237" s="2" customFormat="1" ht="24.15" customHeight="1">
      <c r="A237" s="38"/>
      <c r="B237" s="39"/>
      <c r="C237" s="220" t="s">
        <v>410</v>
      </c>
      <c r="D237" s="220" t="s">
        <v>214</v>
      </c>
      <c r="E237" s="221" t="s">
        <v>411</v>
      </c>
      <c r="F237" s="222" t="s">
        <v>412</v>
      </c>
      <c r="G237" s="223" t="s">
        <v>96</v>
      </c>
      <c r="H237" s="224">
        <v>202</v>
      </c>
      <c r="I237" s="225"/>
      <c r="J237" s="226">
        <f>ROUND(I237*H237,2)</f>
        <v>0</v>
      </c>
      <c r="K237" s="222" t="s">
        <v>217</v>
      </c>
      <c r="L237" s="44"/>
      <c r="M237" s="227" t="s">
        <v>1</v>
      </c>
      <c r="N237" s="228" t="s">
        <v>42</v>
      </c>
      <c r="O237" s="91"/>
      <c r="P237" s="229">
        <f>O237*H237</f>
        <v>0</v>
      </c>
      <c r="Q237" s="229">
        <v>0.11162</v>
      </c>
      <c r="R237" s="229">
        <f>Q237*H237</f>
        <v>22.547239999999999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218</v>
      </c>
      <c r="AT237" s="231" t="s">
        <v>214</v>
      </c>
      <c r="AU237" s="231" t="s">
        <v>87</v>
      </c>
      <c r="AY237" s="17" t="s">
        <v>212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85</v>
      </c>
      <c r="BK237" s="232">
        <f>ROUND(I237*H237,2)</f>
        <v>0</v>
      </c>
      <c r="BL237" s="17" t="s">
        <v>218</v>
      </c>
      <c r="BM237" s="231" t="s">
        <v>413</v>
      </c>
    </row>
    <row r="238" s="13" customFormat="1">
      <c r="A238" s="13"/>
      <c r="B238" s="233"/>
      <c r="C238" s="234"/>
      <c r="D238" s="235" t="s">
        <v>229</v>
      </c>
      <c r="E238" s="236" t="s">
        <v>1</v>
      </c>
      <c r="F238" s="237" t="s">
        <v>358</v>
      </c>
      <c r="G238" s="234"/>
      <c r="H238" s="238">
        <v>202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229</v>
      </c>
      <c r="AU238" s="244" t="s">
        <v>87</v>
      </c>
      <c r="AV238" s="13" t="s">
        <v>87</v>
      </c>
      <c r="AW238" s="13" t="s">
        <v>32</v>
      </c>
      <c r="AX238" s="13" t="s">
        <v>85</v>
      </c>
      <c r="AY238" s="244" t="s">
        <v>212</v>
      </c>
    </row>
    <row r="239" s="2" customFormat="1" ht="21.75" customHeight="1">
      <c r="A239" s="38"/>
      <c r="B239" s="39"/>
      <c r="C239" s="260" t="s">
        <v>414</v>
      </c>
      <c r="D239" s="260" t="s">
        <v>322</v>
      </c>
      <c r="E239" s="261" t="s">
        <v>415</v>
      </c>
      <c r="F239" s="262" t="s">
        <v>416</v>
      </c>
      <c r="G239" s="263" t="s">
        <v>96</v>
      </c>
      <c r="H239" s="264">
        <v>172.38</v>
      </c>
      <c r="I239" s="265"/>
      <c r="J239" s="266">
        <f>ROUND(I239*H239,2)</f>
        <v>0</v>
      </c>
      <c r="K239" s="262" t="s">
        <v>217</v>
      </c>
      <c r="L239" s="267"/>
      <c r="M239" s="268" t="s">
        <v>1</v>
      </c>
      <c r="N239" s="269" t="s">
        <v>42</v>
      </c>
      <c r="O239" s="91"/>
      <c r="P239" s="229">
        <f>O239*H239</f>
        <v>0</v>
      </c>
      <c r="Q239" s="229">
        <v>0.17599999999999999</v>
      </c>
      <c r="R239" s="229">
        <f>Q239*H239</f>
        <v>30.338879999999996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243</v>
      </c>
      <c r="AT239" s="231" t="s">
        <v>322</v>
      </c>
      <c r="AU239" s="231" t="s">
        <v>87</v>
      </c>
      <c r="AY239" s="17" t="s">
        <v>212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85</v>
      </c>
      <c r="BK239" s="232">
        <f>ROUND(I239*H239,2)</f>
        <v>0</v>
      </c>
      <c r="BL239" s="17" t="s">
        <v>218</v>
      </c>
      <c r="BM239" s="231" t="s">
        <v>417</v>
      </c>
    </row>
    <row r="240" s="2" customFormat="1">
      <c r="A240" s="38"/>
      <c r="B240" s="39"/>
      <c r="C240" s="40"/>
      <c r="D240" s="235" t="s">
        <v>270</v>
      </c>
      <c r="E240" s="40"/>
      <c r="F240" s="245" t="s">
        <v>408</v>
      </c>
      <c r="G240" s="40"/>
      <c r="H240" s="40"/>
      <c r="I240" s="246"/>
      <c r="J240" s="40"/>
      <c r="K240" s="40"/>
      <c r="L240" s="44"/>
      <c r="M240" s="247"/>
      <c r="N240" s="248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270</v>
      </c>
      <c r="AU240" s="17" t="s">
        <v>87</v>
      </c>
    </row>
    <row r="241" s="13" customFormat="1">
      <c r="A241" s="13"/>
      <c r="B241" s="233"/>
      <c r="C241" s="234"/>
      <c r="D241" s="235" t="s">
        <v>229</v>
      </c>
      <c r="E241" s="236" t="s">
        <v>1</v>
      </c>
      <c r="F241" s="237" t="s">
        <v>113</v>
      </c>
      <c r="G241" s="234"/>
      <c r="H241" s="238">
        <v>169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229</v>
      </c>
      <c r="AU241" s="244" t="s">
        <v>87</v>
      </c>
      <c r="AV241" s="13" t="s">
        <v>87</v>
      </c>
      <c r="AW241" s="13" t="s">
        <v>32</v>
      </c>
      <c r="AX241" s="13" t="s">
        <v>85</v>
      </c>
      <c r="AY241" s="244" t="s">
        <v>212</v>
      </c>
    </row>
    <row r="242" s="13" customFormat="1">
      <c r="A242" s="13"/>
      <c r="B242" s="233"/>
      <c r="C242" s="234"/>
      <c r="D242" s="235" t="s">
        <v>229</v>
      </c>
      <c r="E242" s="234"/>
      <c r="F242" s="237" t="s">
        <v>418</v>
      </c>
      <c r="G242" s="234"/>
      <c r="H242" s="238">
        <v>172.38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229</v>
      </c>
      <c r="AU242" s="244" t="s">
        <v>87</v>
      </c>
      <c r="AV242" s="13" t="s">
        <v>87</v>
      </c>
      <c r="AW242" s="13" t="s">
        <v>4</v>
      </c>
      <c r="AX242" s="13" t="s">
        <v>85</v>
      </c>
      <c r="AY242" s="244" t="s">
        <v>212</v>
      </c>
    </row>
    <row r="243" s="2" customFormat="1" ht="24.15" customHeight="1">
      <c r="A243" s="38"/>
      <c r="B243" s="39"/>
      <c r="C243" s="260" t="s">
        <v>419</v>
      </c>
      <c r="D243" s="260" t="s">
        <v>322</v>
      </c>
      <c r="E243" s="261" t="s">
        <v>420</v>
      </c>
      <c r="F243" s="262" t="s">
        <v>421</v>
      </c>
      <c r="G243" s="263" t="s">
        <v>96</v>
      </c>
      <c r="H243" s="264">
        <v>33.659999999999997</v>
      </c>
      <c r="I243" s="265"/>
      <c r="J243" s="266">
        <f>ROUND(I243*H243,2)</f>
        <v>0</v>
      </c>
      <c r="K243" s="262" t="s">
        <v>217</v>
      </c>
      <c r="L243" s="267"/>
      <c r="M243" s="268" t="s">
        <v>1</v>
      </c>
      <c r="N243" s="269" t="s">
        <v>42</v>
      </c>
      <c r="O243" s="91"/>
      <c r="P243" s="229">
        <f>O243*H243</f>
        <v>0</v>
      </c>
      <c r="Q243" s="229">
        <v>0.17499999999999999</v>
      </c>
      <c r="R243" s="229">
        <f>Q243*H243</f>
        <v>5.8904999999999994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243</v>
      </c>
      <c r="AT243" s="231" t="s">
        <v>322</v>
      </c>
      <c r="AU243" s="231" t="s">
        <v>87</v>
      </c>
      <c r="AY243" s="17" t="s">
        <v>212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85</v>
      </c>
      <c r="BK243" s="232">
        <f>ROUND(I243*H243,2)</f>
        <v>0</v>
      </c>
      <c r="BL243" s="17" t="s">
        <v>218</v>
      </c>
      <c r="BM243" s="231" t="s">
        <v>422</v>
      </c>
    </row>
    <row r="244" s="2" customFormat="1">
      <c r="A244" s="38"/>
      <c r="B244" s="39"/>
      <c r="C244" s="40"/>
      <c r="D244" s="235" t="s">
        <v>270</v>
      </c>
      <c r="E244" s="40"/>
      <c r="F244" s="245" t="s">
        <v>408</v>
      </c>
      <c r="G244" s="40"/>
      <c r="H244" s="40"/>
      <c r="I244" s="246"/>
      <c r="J244" s="40"/>
      <c r="K244" s="40"/>
      <c r="L244" s="44"/>
      <c r="M244" s="247"/>
      <c r="N244" s="248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270</v>
      </c>
      <c r="AU244" s="17" t="s">
        <v>87</v>
      </c>
    </row>
    <row r="245" s="13" customFormat="1">
      <c r="A245" s="13"/>
      <c r="B245" s="233"/>
      <c r="C245" s="234"/>
      <c r="D245" s="235" t="s">
        <v>229</v>
      </c>
      <c r="E245" s="236" t="s">
        <v>1</v>
      </c>
      <c r="F245" s="237" t="s">
        <v>117</v>
      </c>
      <c r="G245" s="234"/>
      <c r="H245" s="238">
        <v>33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229</v>
      </c>
      <c r="AU245" s="244" t="s">
        <v>87</v>
      </c>
      <c r="AV245" s="13" t="s">
        <v>87</v>
      </c>
      <c r="AW245" s="13" t="s">
        <v>32</v>
      </c>
      <c r="AX245" s="13" t="s">
        <v>85</v>
      </c>
      <c r="AY245" s="244" t="s">
        <v>212</v>
      </c>
    </row>
    <row r="246" s="13" customFormat="1">
      <c r="A246" s="13"/>
      <c r="B246" s="233"/>
      <c r="C246" s="234"/>
      <c r="D246" s="235" t="s">
        <v>229</v>
      </c>
      <c r="E246" s="234"/>
      <c r="F246" s="237" t="s">
        <v>423</v>
      </c>
      <c r="G246" s="234"/>
      <c r="H246" s="238">
        <v>33.659999999999997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229</v>
      </c>
      <c r="AU246" s="244" t="s">
        <v>87</v>
      </c>
      <c r="AV246" s="13" t="s">
        <v>87</v>
      </c>
      <c r="AW246" s="13" t="s">
        <v>4</v>
      </c>
      <c r="AX246" s="13" t="s">
        <v>85</v>
      </c>
      <c r="AY246" s="244" t="s">
        <v>212</v>
      </c>
    </row>
    <row r="247" s="2" customFormat="1" ht="33" customHeight="1">
      <c r="A247" s="38"/>
      <c r="B247" s="39"/>
      <c r="C247" s="220" t="s">
        <v>424</v>
      </c>
      <c r="D247" s="220" t="s">
        <v>214</v>
      </c>
      <c r="E247" s="221" t="s">
        <v>425</v>
      </c>
      <c r="F247" s="222" t="s">
        <v>426</v>
      </c>
      <c r="G247" s="223" t="s">
        <v>96</v>
      </c>
      <c r="H247" s="224">
        <v>33</v>
      </c>
      <c r="I247" s="225"/>
      <c r="J247" s="226">
        <f>ROUND(I247*H247,2)</f>
        <v>0</v>
      </c>
      <c r="K247" s="222" t="s">
        <v>217</v>
      </c>
      <c r="L247" s="44"/>
      <c r="M247" s="227" t="s">
        <v>1</v>
      </c>
      <c r="N247" s="228" t="s">
        <v>42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218</v>
      </c>
      <c r="AT247" s="231" t="s">
        <v>214</v>
      </c>
      <c r="AU247" s="231" t="s">
        <v>87</v>
      </c>
      <c r="AY247" s="17" t="s">
        <v>212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85</v>
      </c>
      <c r="BK247" s="232">
        <f>ROUND(I247*H247,2)</f>
        <v>0</v>
      </c>
      <c r="BL247" s="17" t="s">
        <v>218</v>
      </c>
      <c r="BM247" s="231" t="s">
        <v>427</v>
      </c>
    </row>
    <row r="248" s="13" customFormat="1">
      <c r="A248" s="13"/>
      <c r="B248" s="233"/>
      <c r="C248" s="234"/>
      <c r="D248" s="235" t="s">
        <v>229</v>
      </c>
      <c r="E248" s="236" t="s">
        <v>1</v>
      </c>
      <c r="F248" s="237" t="s">
        <v>117</v>
      </c>
      <c r="G248" s="234"/>
      <c r="H248" s="238">
        <v>33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229</v>
      </c>
      <c r="AU248" s="244" t="s">
        <v>87</v>
      </c>
      <c r="AV248" s="13" t="s">
        <v>87</v>
      </c>
      <c r="AW248" s="13" t="s">
        <v>32</v>
      </c>
      <c r="AX248" s="13" t="s">
        <v>85</v>
      </c>
      <c r="AY248" s="244" t="s">
        <v>212</v>
      </c>
    </row>
    <row r="249" s="12" customFormat="1" ht="22.8" customHeight="1">
      <c r="A249" s="12"/>
      <c r="B249" s="204"/>
      <c r="C249" s="205"/>
      <c r="D249" s="206" t="s">
        <v>76</v>
      </c>
      <c r="E249" s="218" t="s">
        <v>235</v>
      </c>
      <c r="F249" s="218" t="s">
        <v>428</v>
      </c>
      <c r="G249" s="205"/>
      <c r="H249" s="205"/>
      <c r="I249" s="208"/>
      <c r="J249" s="219">
        <f>BK249</f>
        <v>0</v>
      </c>
      <c r="K249" s="205"/>
      <c r="L249" s="210"/>
      <c r="M249" s="211"/>
      <c r="N249" s="212"/>
      <c r="O249" s="212"/>
      <c r="P249" s="213">
        <f>SUM(P250:P251)</f>
        <v>0</v>
      </c>
      <c r="Q249" s="212"/>
      <c r="R249" s="213">
        <f>SUM(R250:R251)</f>
        <v>1.9659599999999999</v>
      </c>
      <c r="S249" s="212"/>
      <c r="T249" s="214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5" t="s">
        <v>85</v>
      </c>
      <c r="AT249" s="216" t="s">
        <v>76</v>
      </c>
      <c r="AU249" s="216" t="s">
        <v>85</v>
      </c>
      <c r="AY249" s="215" t="s">
        <v>212</v>
      </c>
      <c r="BK249" s="217">
        <f>SUM(BK250:BK251)</f>
        <v>0</v>
      </c>
    </row>
    <row r="250" s="2" customFormat="1" ht="24.15" customHeight="1">
      <c r="A250" s="38"/>
      <c r="B250" s="39"/>
      <c r="C250" s="220" t="s">
        <v>429</v>
      </c>
      <c r="D250" s="220" t="s">
        <v>214</v>
      </c>
      <c r="E250" s="221" t="s">
        <v>430</v>
      </c>
      <c r="F250" s="222" t="s">
        <v>431</v>
      </c>
      <c r="G250" s="223" t="s">
        <v>96</v>
      </c>
      <c r="H250" s="224">
        <v>172</v>
      </c>
      <c r="I250" s="225"/>
      <c r="J250" s="226">
        <f>ROUND(I250*H250,2)</f>
        <v>0</v>
      </c>
      <c r="K250" s="222" t="s">
        <v>432</v>
      </c>
      <c r="L250" s="44"/>
      <c r="M250" s="227" t="s">
        <v>1</v>
      </c>
      <c r="N250" s="228" t="s">
        <v>42</v>
      </c>
      <c r="O250" s="91"/>
      <c r="P250" s="229">
        <f>O250*H250</f>
        <v>0</v>
      </c>
      <c r="Q250" s="229">
        <v>0.011429999999999999</v>
      </c>
      <c r="R250" s="229">
        <f>Q250*H250</f>
        <v>1.9659599999999999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218</v>
      </c>
      <c r="AT250" s="231" t="s">
        <v>214</v>
      </c>
      <c r="AU250" s="231" t="s">
        <v>87</v>
      </c>
      <c r="AY250" s="17" t="s">
        <v>212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85</v>
      </c>
      <c r="BK250" s="232">
        <f>ROUND(I250*H250,2)</f>
        <v>0</v>
      </c>
      <c r="BL250" s="17" t="s">
        <v>218</v>
      </c>
      <c r="BM250" s="231" t="s">
        <v>433</v>
      </c>
    </row>
    <row r="251" s="13" customFormat="1">
      <c r="A251" s="13"/>
      <c r="B251" s="233"/>
      <c r="C251" s="234"/>
      <c r="D251" s="235" t="s">
        <v>229</v>
      </c>
      <c r="E251" s="236" t="s">
        <v>1</v>
      </c>
      <c r="F251" s="237" t="s">
        <v>434</v>
      </c>
      <c r="G251" s="234"/>
      <c r="H251" s="238">
        <v>172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229</v>
      </c>
      <c r="AU251" s="244" t="s">
        <v>87</v>
      </c>
      <c r="AV251" s="13" t="s">
        <v>87</v>
      </c>
      <c r="AW251" s="13" t="s">
        <v>32</v>
      </c>
      <c r="AX251" s="13" t="s">
        <v>85</v>
      </c>
      <c r="AY251" s="244" t="s">
        <v>212</v>
      </c>
    </row>
    <row r="252" s="12" customFormat="1" ht="22.8" customHeight="1">
      <c r="A252" s="12"/>
      <c r="B252" s="204"/>
      <c r="C252" s="205"/>
      <c r="D252" s="206" t="s">
        <v>76</v>
      </c>
      <c r="E252" s="218" t="s">
        <v>243</v>
      </c>
      <c r="F252" s="218" t="s">
        <v>435</v>
      </c>
      <c r="G252" s="205"/>
      <c r="H252" s="205"/>
      <c r="I252" s="208"/>
      <c r="J252" s="219">
        <f>BK252</f>
        <v>0</v>
      </c>
      <c r="K252" s="205"/>
      <c r="L252" s="210"/>
      <c r="M252" s="211"/>
      <c r="N252" s="212"/>
      <c r="O252" s="212"/>
      <c r="P252" s="213">
        <f>SUM(P253:P280)</f>
        <v>0</v>
      </c>
      <c r="Q252" s="212"/>
      <c r="R252" s="213">
        <f>SUM(R253:R280)</f>
        <v>22.148060000000001</v>
      </c>
      <c r="S252" s="212"/>
      <c r="T252" s="214">
        <f>SUM(T253:T280)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5" t="s">
        <v>85</v>
      </c>
      <c r="AT252" s="216" t="s">
        <v>76</v>
      </c>
      <c r="AU252" s="216" t="s">
        <v>85</v>
      </c>
      <c r="AY252" s="215" t="s">
        <v>212</v>
      </c>
      <c r="BK252" s="217">
        <f>SUM(BK253:BK280)</f>
        <v>0</v>
      </c>
    </row>
    <row r="253" s="2" customFormat="1" ht="24.15" customHeight="1">
      <c r="A253" s="38"/>
      <c r="B253" s="39"/>
      <c r="C253" s="220" t="s">
        <v>436</v>
      </c>
      <c r="D253" s="220" t="s">
        <v>214</v>
      </c>
      <c r="E253" s="221" t="s">
        <v>437</v>
      </c>
      <c r="F253" s="222" t="s">
        <v>438</v>
      </c>
      <c r="G253" s="223" t="s">
        <v>108</v>
      </c>
      <c r="H253" s="224">
        <v>32</v>
      </c>
      <c r="I253" s="225"/>
      <c r="J253" s="226">
        <f>ROUND(I253*H253,2)</f>
        <v>0</v>
      </c>
      <c r="K253" s="222" t="s">
        <v>217</v>
      </c>
      <c r="L253" s="44"/>
      <c r="M253" s="227" t="s">
        <v>1</v>
      </c>
      <c r="N253" s="228" t="s">
        <v>42</v>
      </c>
      <c r="O253" s="91"/>
      <c r="P253" s="229">
        <f>O253*H253</f>
        <v>0</v>
      </c>
      <c r="Q253" s="229">
        <v>0.01235</v>
      </c>
      <c r="R253" s="229">
        <f>Q253*H253</f>
        <v>0.3952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218</v>
      </c>
      <c r="AT253" s="231" t="s">
        <v>214</v>
      </c>
      <c r="AU253" s="231" t="s">
        <v>87</v>
      </c>
      <c r="AY253" s="17" t="s">
        <v>212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85</v>
      </c>
      <c r="BK253" s="232">
        <f>ROUND(I253*H253,2)</f>
        <v>0</v>
      </c>
      <c r="BL253" s="17" t="s">
        <v>218</v>
      </c>
      <c r="BM253" s="231" t="s">
        <v>439</v>
      </c>
    </row>
    <row r="254" s="13" customFormat="1">
      <c r="A254" s="13"/>
      <c r="B254" s="233"/>
      <c r="C254" s="234"/>
      <c r="D254" s="235" t="s">
        <v>229</v>
      </c>
      <c r="E254" s="236" t="s">
        <v>1</v>
      </c>
      <c r="F254" s="237" t="s">
        <v>106</v>
      </c>
      <c r="G254" s="234"/>
      <c r="H254" s="238">
        <v>32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229</v>
      </c>
      <c r="AU254" s="244" t="s">
        <v>87</v>
      </c>
      <c r="AV254" s="13" t="s">
        <v>87</v>
      </c>
      <c r="AW254" s="13" t="s">
        <v>32</v>
      </c>
      <c r="AX254" s="13" t="s">
        <v>85</v>
      </c>
      <c r="AY254" s="244" t="s">
        <v>212</v>
      </c>
    </row>
    <row r="255" s="2" customFormat="1" ht="24.15" customHeight="1">
      <c r="A255" s="38"/>
      <c r="B255" s="39"/>
      <c r="C255" s="220" t="s">
        <v>440</v>
      </c>
      <c r="D255" s="220" t="s">
        <v>214</v>
      </c>
      <c r="E255" s="221" t="s">
        <v>441</v>
      </c>
      <c r="F255" s="222" t="s">
        <v>442</v>
      </c>
      <c r="G255" s="223" t="s">
        <v>163</v>
      </c>
      <c r="H255" s="224">
        <v>3</v>
      </c>
      <c r="I255" s="225"/>
      <c r="J255" s="226">
        <f>ROUND(I255*H255,2)</f>
        <v>0</v>
      </c>
      <c r="K255" s="222" t="s">
        <v>217</v>
      </c>
      <c r="L255" s="44"/>
      <c r="M255" s="227" t="s">
        <v>1</v>
      </c>
      <c r="N255" s="228" t="s">
        <v>42</v>
      </c>
      <c r="O255" s="91"/>
      <c r="P255" s="229">
        <f>O255*H255</f>
        <v>0</v>
      </c>
      <c r="Q255" s="229">
        <v>0.01248</v>
      </c>
      <c r="R255" s="229">
        <f>Q255*H255</f>
        <v>0.037440000000000001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218</v>
      </c>
      <c r="AT255" s="231" t="s">
        <v>214</v>
      </c>
      <c r="AU255" s="231" t="s">
        <v>87</v>
      </c>
      <c r="AY255" s="17" t="s">
        <v>212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85</v>
      </c>
      <c r="BK255" s="232">
        <f>ROUND(I255*H255,2)</f>
        <v>0</v>
      </c>
      <c r="BL255" s="17" t="s">
        <v>218</v>
      </c>
      <c r="BM255" s="231" t="s">
        <v>443</v>
      </c>
    </row>
    <row r="256" s="13" customFormat="1">
      <c r="A256" s="13"/>
      <c r="B256" s="233"/>
      <c r="C256" s="234"/>
      <c r="D256" s="235" t="s">
        <v>229</v>
      </c>
      <c r="E256" s="236" t="s">
        <v>1</v>
      </c>
      <c r="F256" s="237" t="s">
        <v>161</v>
      </c>
      <c r="G256" s="234"/>
      <c r="H256" s="238">
        <v>3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229</v>
      </c>
      <c r="AU256" s="244" t="s">
        <v>87</v>
      </c>
      <c r="AV256" s="13" t="s">
        <v>87</v>
      </c>
      <c r="AW256" s="13" t="s">
        <v>32</v>
      </c>
      <c r="AX256" s="13" t="s">
        <v>85</v>
      </c>
      <c r="AY256" s="244" t="s">
        <v>212</v>
      </c>
    </row>
    <row r="257" s="2" customFormat="1" ht="24.15" customHeight="1">
      <c r="A257" s="38"/>
      <c r="B257" s="39"/>
      <c r="C257" s="260" t="s">
        <v>444</v>
      </c>
      <c r="D257" s="260" t="s">
        <v>322</v>
      </c>
      <c r="E257" s="261" t="s">
        <v>445</v>
      </c>
      <c r="F257" s="262" t="s">
        <v>446</v>
      </c>
      <c r="G257" s="263" t="s">
        <v>163</v>
      </c>
      <c r="H257" s="264">
        <v>3</v>
      </c>
      <c r="I257" s="265"/>
      <c r="J257" s="266">
        <f>ROUND(I257*H257,2)</f>
        <v>0</v>
      </c>
      <c r="K257" s="262" t="s">
        <v>217</v>
      </c>
      <c r="L257" s="267"/>
      <c r="M257" s="268" t="s">
        <v>1</v>
      </c>
      <c r="N257" s="269" t="s">
        <v>42</v>
      </c>
      <c r="O257" s="91"/>
      <c r="P257" s="229">
        <f>O257*H257</f>
        <v>0</v>
      </c>
      <c r="Q257" s="229">
        <v>0.39600000000000002</v>
      </c>
      <c r="R257" s="229">
        <f>Q257*H257</f>
        <v>1.1880000000000002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243</v>
      </c>
      <c r="AT257" s="231" t="s">
        <v>322</v>
      </c>
      <c r="AU257" s="231" t="s">
        <v>87</v>
      </c>
      <c r="AY257" s="17" t="s">
        <v>212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85</v>
      </c>
      <c r="BK257" s="232">
        <f>ROUND(I257*H257,2)</f>
        <v>0</v>
      </c>
      <c r="BL257" s="17" t="s">
        <v>218</v>
      </c>
      <c r="BM257" s="231" t="s">
        <v>447</v>
      </c>
    </row>
    <row r="258" s="13" customFormat="1">
      <c r="A258" s="13"/>
      <c r="B258" s="233"/>
      <c r="C258" s="234"/>
      <c r="D258" s="235" t="s">
        <v>229</v>
      </c>
      <c r="E258" s="236" t="s">
        <v>1</v>
      </c>
      <c r="F258" s="237" t="s">
        <v>161</v>
      </c>
      <c r="G258" s="234"/>
      <c r="H258" s="238">
        <v>3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229</v>
      </c>
      <c r="AU258" s="244" t="s">
        <v>87</v>
      </c>
      <c r="AV258" s="13" t="s">
        <v>87</v>
      </c>
      <c r="AW258" s="13" t="s">
        <v>32</v>
      </c>
      <c r="AX258" s="13" t="s">
        <v>85</v>
      </c>
      <c r="AY258" s="244" t="s">
        <v>212</v>
      </c>
    </row>
    <row r="259" s="2" customFormat="1" ht="24.15" customHeight="1">
      <c r="A259" s="38"/>
      <c r="B259" s="39"/>
      <c r="C259" s="260" t="s">
        <v>448</v>
      </c>
      <c r="D259" s="260" t="s">
        <v>322</v>
      </c>
      <c r="E259" s="261" t="s">
        <v>449</v>
      </c>
      <c r="F259" s="262" t="s">
        <v>450</v>
      </c>
      <c r="G259" s="263" t="s">
        <v>163</v>
      </c>
      <c r="H259" s="264">
        <v>3</v>
      </c>
      <c r="I259" s="265"/>
      <c r="J259" s="266">
        <f>ROUND(I259*H259,2)</f>
        <v>0</v>
      </c>
      <c r="K259" s="262" t="s">
        <v>217</v>
      </c>
      <c r="L259" s="267"/>
      <c r="M259" s="268" t="s">
        <v>1</v>
      </c>
      <c r="N259" s="269" t="s">
        <v>42</v>
      </c>
      <c r="O259" s="91"/>
      <c r="P259" s="229">
        <f>O259*H259</f>
        <v>0</v>
      </c>
      <c r="Q259" s="229">
        <v>0.055</v>
      </c>
      <c r="R259" s="229">
        <f>Q259*H259</f>
        <v>0.16500000000000001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243</v>
      </c>
      <c r="AT259" s="231" t="s">
        <v>322</v>
      </c>
      <c r="AU259" s="231" t="s">
        <v>87</v>
      </c>
      <c r="AY259" s="17" t="s">
        <v>212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85</v>
      </c>
      <c r="BK259" s="232">
        <f>ROUND(I259*H259,2)</f>
        <v>0</v>
      </c>
      <c r="BL259" s="17" t="s">
        <v>218</v>
      </c>
      <c r="BM259" s="231" t="s">
        <v>451</v>
      </c>
    </row>
    <row r="260" s="13" customFormat="1">
      <c r="A260" s="13"/>
      <c r="B260" s="233"/>
      <c r="C260" s="234"/>
      <c r="D260" s="235" t="s">
        <v>229</v>
      </c>
      <c r="E260" s="236" t="s">
        <v>1</v>
      </c>
      <c r="F260" s="237" t="s">
        <v>161</v>
      </c>
      <c r="G260" s="234"/>
      <c r="H260" s="238">
        <v>3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229</v>
      </c>
      <c r="AU260" s="244" t="s">
        <v>87</v>
      </c>
      <c r="AV260" s="13" t="s">
        <v>87</v>
      </c>
      <c r="AW260" s="13" t="s">
        <v>32</v>
      </c>
      <c r="AX260" s="13" t="s">
        <v>85</v>
      </c>
      <c r="AY260" s="244" t="s">
        <v>212</v>
      </c>
    </row>
    <row r="261" s="2" customFormat="1" ht="24.15" customHeight="1">
      <c r="A261" s="38"/>
      <c r="B261" s="39"/>
      <c r="C261" s="220" t="s">
        <v>452</v>
      </c>
      <c r="D261" s="220" t="s">
        <v>214</v>
      </c>
      <c r="E261" s="221" t="s">
        <v>453</v>
      </c>
      <c r="F261" s="222" t="s">
        <v>454</v>
      </c>
      <c r="G261" s="223" t="s">
        <v>163</v>
      </c>
      <c r="H261" s="224">
        <v>16</v>
      </c>
      <c r="I261" s="225"/>
      <c r="J261" s="226">
        <f>ROUND(I261*H261,2)</f>
        <v>0</v>
      </c>
      <c r="K261" s="222" t="s">
        <v>432</v>
      </c>
      <c r="L261" s="44"/>
      <c r="M261" s="227" t="s">
        <v>1</v>
      </c>
      <c r="N261" s="228" t="s">
        <v>42</v>
      </c>
      <c r="O261" s="91"/>
      <c r="P261" s="229">
        <f>O261*H261</f>
        <v>0</v>
      </c>
      <c r="Q261" s="229">
        <v>0.34089999999999998</v>
      </c>
      <c r="R261" s="229">
        <f>Q261*H261</f>
        <v>5.4543999999999997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218</v>
      </c>
      <c r="AT261" s="231" t="s">
        <v>214</v>
      </c>
      <c r="AU261" s="231" t="s">
        <v>87</v>
      </c>
      <c r="AY261" s="17" t="s">
        <v>212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85</v>
      </c>
      <c r="BK261" s="232">
        <f>ROUND(I261*H261,2)</f>
        <v>0</v>
      </c>
      <c r="BL261" s="17" t="s">
        <v>218</v>
      </c>
      <c r="BM261" s="231" t="s">
        <v>455</v>
      </c>
    </row>
    <row r="262" s="13" customFormat="1">
      <c r="A262" s="13"/>
      <c r="B262" s="233"/>
      <c r="C262" s="234"/>
      <c r="D262" s="235" t="s">
        <v>229</v>
      </c>
      <c r="E262" s="236" t="s">
        <v>1</v>
      </c>
      <c r="F262" s="237" t="s">
        <v>164</v>
      </c>
      <c r="G262" s="234"/>
      <c r="H262" s="238">
        <v>16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229</v>
      </c>
      <c r="AU262" s="244" t="s">
        <v>87</v>
      </c>
      <c r="AV262" s="13" t="s">
        <v>87</v>
      </c>
      <c r="AW262" s="13" t="s">
        <v>32</v>
      </c>
      <c r="AX262" s="13" t="s">
        <v>85</v>
      </c>
      <c r="AY262" s="244" t="s">
        <v>212</v>
      </c>
    </row>
    <row r="263" s="2" customFormat="1" ht="24.15" customHeight="1">
      <c r="A263" s="38"/>
      <c r="B263" s="39"/>
      <c r="C263" s="260" t="s">
        <v>456</v>
      </c>
      <c r="D263" s="260" t="s">
        <v>322</v>
      </c>
      <c r="E263" s="261" t="s">
        <v>457</v>
      </c>
      <c r="F263" s="262" t="s">
        <v>458</v>
      </c>
      <c r="G263" s="263" t="s">
        <v>163</v>
      </c>
      <c r="H263" s="264">
        <v>16</v>
      </c>
      <c r="I263" s="265"/>
      <c r="J263" s="266">
        <f>ROUND(I263*H263,2)</f>
        <v>0</v>
      </c>
      <c r="K263" s="262" t="s">
        <v>217</v>
      </c>
      <c r="L263" s="267"/>
      <c r="M263" s="268" t="s">
        <v>1</v>
      </c>
      <c r="N263" s="269" t="s">
        <v>42</v>
      </c>
      <c r="O263" s="91"/>
      <c r="P263" s="229">
        <f>O263*H263</f>
        <v>0</v>
      </c>
      <c r="Q263" s="229">
        <v>0.071999999999999995</v>
      </c>
      <c r="R263" s="229">
        <f>Q263*H263</f>
        <v>1.1519999999999999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243</v>
      </c>
      <c r="AT263" s="231" t="s">
        <v>322</v>
      </c>
      <c r="AU263" s="231" t="s">
        <v>87</v>
      </c>
      <c r="AY263" s="17" t="s">
        <v>212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85</v>
      </c>
      <c r="BK263" s="232">
        <f>ROUND(I263*H263,2)</f>
        <v>0</v>
      </c>
      <c r="BL263" s="17" t="s">
        <v>218</v>
      </c>
      <c r="BM263" s="231" t="s">
        <v>459</v>
      </c>
    </row>
    <row r="264" s="13" customFormat="1">
      <c r="A264" s="13"/>
      <c r="B264" s="233"/>
      <c r="C264" s="234"/>
      <c r="D264" s="235" t="s">
        <v>229</v>
      </c>
      <c r="E264" s="236" t="s">
        <v>1</v>
      </c>
      <c r="F264" s="237" t="s">
        <v>164</v>
      </c>
      <c r="G264" s="234"/>
      <c r="H264" s="238">
        <v>16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229</v>
      </c>
      <c r="AU264" s="244" t="s">
        <v>87</v>
      </c>
      <c r="AV264" s="13" t="s">
        <v>87</v>
      </c>
      <c r="AW264" s="13" t="s">
        <v>32</v>
      </c>
      <c r="AX264" s="13" t="s">
        <v>85</v>
      </c>
      <c r="AY264" s="244" t="s">
        <v>212</v>
      </c>
    </row>
    <row r="265" s="2" customFormat="1" ht="24.15" customHeight="1">
      <c r="A265" s="38"/>
      <c r="B265" s="39"/>
      <c r="C265" s="260" t="s">
        <v>460</v>
      </c>
      <c r="D265" s="260" t="s">
        <v>322</v>
      </c>
      <c r="E265" s="261" t="s">
        <v>461</v>
      </c>
      <c r="F265" s="262" t="s">
        <v>462</v>
      </c>
      <c r="G265" s="263" t="s">
        <v>163</v>
      </c>
      <c r="H265" s="264">
        <v>16</v>
      </c>
      <c r="I265" s="265"/>
      <c r="J265" s="266">
        <f>ROUND(I265*H265,2)</f>
        <v>0</v>
      </c>
      <c r="K265" s="262" t="s">
        <v>217</v>
      </c>
      <c r="L265" s="267"/>
      <c r="M265" s="268" t="s">
        <v>1</v>
      </c>
      <c r="N265" s="269" t="s">
        <v>42</v>
      </c>
      <c r="O265" s="91"/>
      <c r="P265" s="229">
        <f>O265*H265</f>
        <v>0</v>
      </c>
      <c r="Q265" s="229">
        <v>0.080000000000000002</v>
      </c>
      <c r="R265" s="229">
        <f>Q265*H265</f>
        <v>1.28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243</v>
      </c>
      <c r="AT265" s="231" t="s">
        <v>322</v>
      </c>
      <c r="AU265" s="231" t="s">
        <v>87</v>
      </c>
      <c r="AY265" s="17" t="s">
        <v>212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85</v>
      </c>
      <c r="BK265" s="232">
        <f>ROUND(I265*H265,2)</f>
        <v>0</v>
      </c>
      <c r="BL265" s="17" t="s">
        <v>218</v>
      </c>
      <c r="BM265" s="231" t="s">
        <v>463</v>
      </c>
    </row>
    <row r="266" s="13" customFormat="1">
      <c r="A266" s="13"/>
      <c r="B266" s="233"/>
      <c r="C266" s="234"/>
      <c r="D266" s="235" t="s">
        <v>229</v>
      </c>
      <c r="E266" s="236" t="s">
        <v>1</v>
      </c>
      <c r="F266" s="237" t="s">
        <v>164</v>
      </c>
      <c r="G266" s="234"/>
      <c r="H266" s="238">
        <v>16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229</v>
      </c>
      <c r="AU266" s="244" t="s">
        <v>87</v>
      </c>
      <c r="AV266" s="13" t="s">
        <v>87</v>
      </c>
      <c r="AW266" s="13" t="s">
        <v>32</v>
      </c>
      <c r="AX266" s="13" t="s">
        <v>85</v>
      </c>
      <c r="AY266" s="244" t="s">
        <v>212</v>
      </c>
    </row>
    <row r="267" s="2" customFormat="1" ht="21.75" customHeight="1">
      <c r="A267" s="38"/>
      <c r="B267" s="39"/>
      <c r="C267" s="260" t="s">
        <v>464</v>
      </c>
      <c r="D267" s="260" t="s">
        <v>322</v>
      </c>
      <c r="E267" s="261" t="s">
        <v>465</v>
      </c>
      <c r="F267" s="262" t="s">
        <v>466</v>
      </c>
      <c r="G267" s="263" t="s">
        <v>163</v>
      </c>
      <c r="H267" s="264">
        <v>16</v>
      </c>
      <c r="I267" s="265"/>
      <c r="J267" s="266">
        <f>ROUND(I267*H267,2)</f>
        <v>0</v>
      </c>
      <c r="K267" s="262" t="s">
        <v>217</v>
      </c>
      <c r="L267" s="267"/>
      <c r="M267" s="268" t="s">
        <v>1</v>
      </c>
      <c r="N267" s="269" t="s">
        <v>42</v>
      </c>
      <c r="O267" s="91"/>
      <c r="P267" s="229">
        <f>O267*H267</f>
        <v>0</v>
      </c>
      <c r="Q267" s="229">
        <v>0.040000000000000001</v>
      </c>
      <c r="R267" s="229">
        <f>Q267*H267</f>
        <v>0.64000000000000001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243</v>
      </c>
      <c r="AT267" s="231" t="s">
        <v>322</v>
      </c>
      <c r="AU267" s="231" t="s">
        <v>87</v>
      </c>
      <c r="AY267" s="17" t="s">
        <v>212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85</v>
      </c>
      <c r="BK267" s="232">
        <f>ROUND(I267*H267,2)</f>
        <v>0</v>
      </c>
      <c r="BL267" s="17" t="s">
        <v>218</v>
      </c>
      <c r="BM267" s="231" t="s">
        <v>467</v>
      </c>
    </row>
    <row r="268" s="13" customFormat="1">
      <c r="A268" s="13"/>
      <c r="B268" s="233"/>
      <c r="C268" s="234"/>
      <c r="D268" s="235" t="s">
        <v>229</v>
      </c>
      <c r="E268" s="236" t="s">
        <v>1</v>
      </c>
      <c r="F268" s="237" t="s">
        <v>164</v>
      </c>
      <c r="G268" s="234"/>
      <c r="H268" s="238">
        <v>16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229</v>
      </c>
      <c r="AU268" s="244" t="s">
        <v>87</v>
      </c>
      <c r="AV268" s="13" t="s">
        <v>87</v>
      </c>
      <c r="AW268" s="13" t="s">
        <v>32</v>
      </c>
      <c r="AX268" s="13" t="s">
        <v>85</v>
      </c>
      <c r="AY268" s="244" t="s">
        <v>212</v>
      </c>
    </row>
    <row r="269" s="2" customFormat="1" ht="24.15" customHeight="1">
      <c r="A269" s="38"/>
      <c r="B269" s="39"/>
      <c r="C269" s="260" t="s">
        <v>468</v>
      </c>
      <c r="D269" s="260" t="s">
        <v>322</v>
      </c>
      <c r="E269" s="261" t="s">
        <v>469</v>
      </c>
      <c r="F269" s="262" t="s">
        <v>470</v>
      </c>
      <c r="G269" s="263" t="s">
        <v>163</v>
      </c>
      <c r="H269" s="264">
        <v>16</v>
      </c>
      <c r="I269" s="265"/>
      <c r="J269" s="266">
        <f>ROUND(I269*H269,2)</f>
        <v>0</v>
      </c>
      <c r="K269" s="262" t="s">
        <v>217</v>
      </c>
      <c r="L269" s="267"/>
      <c r="M269" s="268" t="s">
        <v>1</v>
      </c>
      <c r="N269" s="269" t="s">
        <v>42</v>
      </c>
      <c r="O269" s="91"/>
      <c r="P269" s="229">
        <f>O269*H269</f>
        <v>0</v>
      </c>
      <c r="Q269" s="229">
        <v>0.040000000000000001</v>
      </c>
      <c r="R269" s="229">
        <f>Q269*H269</f>
        <v>0.64000000000000001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243</v>
      </c>
      <c r="AT269" s="231" t="s">
        <v>322</v>
      </c>
      <c r="AU269" s="231" t="s">
        <v>87</v>
      </c>
      <c r="AY269" s="17" t="s">
        <v>212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85</v>
      </c>
      <c r="BK269" s="232">
        <f>ROUND(I269*H269,2)</f>
        <v>0</v>
      </c>
      <c r="BL269" s="17" t="s">
        <v>218</v>
      </c>
      <c r="BM269" s="231" t="s">
        <v>471</v>
      </c>
    </row>
    <row r="270" s="13" customFormat="1">
      <c r="A270" s="13"/>
      <c r="B270" s="233"/>
      <c r="C270" s="234"/>
      <c r="D270" s="235" t="s">
        <v>229</v>
      </c>
      <c r="E270" s="236" t="s">
        <v>1</v>
      </c>
      <c r="F270" s="237" t="s">
        <v>164</v>
      </c>
      <c r="G270" s="234"/>
      <c r="H270" s="238">
        <v>16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229</v>
      </c>
      <c r="AU270" s="244" t="s">
        <v>87</v>
      </c>
      <c r="AV270" s="13" t="s">
        <v>87</v>
      </c>
      <c r="AW270" s="13" t="s">
        <v>32</v>
      </c>
      <c r="AX270" s="13" t="s">
        <v>85</v>
      </c>
      <c r="AY270" s="244" t="s">
        <v>212</v>
      </c>
    </row>
    <row r="271" s="2" customFormat="1" ht="24.15" customHeight="1">
      <c r="A271" s="38"/>
      <c r="B271" s="39"/>
      <c r="C271" s="260" t="s">
        <v>472</v>
      </c>
      <c r="D271" s="260" t="s">
        <v>322</v>
      </c>
      <c r="E271" s="261" t="s">
        <v>473</v>
      </c>
      <c r="F271" s="262" t="s">
        <v>474</v>
      </c>
      <c r="G271" s="263" t="s">
        <v>163</v>
      </c>
      <c r="H271" s="264">
        <v>16</v>
      </c>
      <c r="I271" s="265"/>
      <c r="J271" s="266">
        <f>ROUND(I271*H271,2)</f>
        <v>0</v>
      </c>
      <c r="K271" s="262" t="s">
        <v>217</v>
      </c>
      <c r="L271" s="267"/>
      <c r="M271" s="268" t="s">
        <v>1</v>
      </c>
      <c r="N271" s="269" t="s">
        <v>42</v>
      </c>
      <c r="O271" s="91"/>
      <c r="P271" s="229">
        <f>O271*H271</f>
        <v>0</v>
      </c>
      <c r="Q271" s="229">
        <v>0.0060000000000000001</v>
      </c>
      <c r="R271" s="229">
        <f>Q271*H271</f>
        <v>0.096000000000000002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243</v>
      </c>
      <c r="AT271" s="231" t="s">
        <v>322</v>
      </c>
      <c r="AU271" s="231" t="s">
        <v>87</v>
      </c>
      <c r="AY271" s="17" t="s">
        <v>212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85</v>
      </c>
      <c r="BK271" s="232">
        <f>ROUND(I271*H271,2)</f>
        <v>0</v>
      </c>
      <c r="BL271" s="17" t="s">
        <v>218</v>
      </c>
      <c r="BM271" s="231" t="s">
        <v>475</v>
      </c>
    </row>
    <row r="272" s="13" customFormat="1">
      <c r="A272" s="13"/>
      <c r="B272" s="233"/>
      <c r="C272" s="234"/>
      <c r="D272" s="235" t="s">
        <v>229</v>
      </c>
      <c r="E272" s="236" t="s">
        <v>1</v>
      </c>
      <c r="F272" s="237" t="s">
        <v>164</v>
      </c>
      <c r="G272" s="234"/>
      <c r="H272" s="238">
        <v>16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229</v>
      </c>
      <c r="AU272" s="244" t="s">
        <v>87</v>
      </c>
      <c r="AV272" s="13" t="s">
        <v>87</v>
      </c>
      <c r="AW272" s="13" t="s">
        <v>32</v>
      </c>
      <c r="AX272" s="13" t="s">
        <v>85</v>
      </c>
      <c r="AY272" s="244" t="s">
        <v>212</v>
      </c>
    </row>
    <row r="273" s="2" customFormat="1" ht="16.5" customHeight="1">
      <c r="A273" s="38"/>
      <c r="B273" s="39"/>
      <c r="C273" s="260" t="s">
        <v>476</v>
      </c>
      <c r="D273" s="260" t="s">
        <v>322</v>
      </c>
      <c r="E273" s="261" t="s">
        <v>477</v>
      </c>
      <c r="F273" s="262" t="s">
        <v>478</v>
      </c>
      <c r="G273" s="263" t="s">
        <v>163</v>
      </c>
      <c r="H273" s="264">
        <v>16</v>
      </c>
      <c r="I273" s="265"/>
      <c r="J273" s="266">
        <f>ROUND(I273*H273,2)</f>
        <v>0</v>
      </c>
      <c r="K273" s="262" t="s">
        <v>217</v>
      </c>
      <c r="L273" s="267"/>
      <c r="M273" s="268" t="s">
        <v>1</v>
      </c>
      <c r="N273" s="269" t="s">
        <v>42</v>
      </c>
      <c r="O273" s="91"/>
      <c r="P273" s="229">
        <f>O273*H273</f>
        <v>0</v>
      </c>
      <c r="Q273" s="229">
        <v>0.050599999999999999</v>
      </c>
      <c r="R273" s="229">
        <f>Q273*H273</f>
        <v>0.80959999999999999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243</v>
      </c>
      <c r="AT273" s="231" t="s">
        <v>322</v>
      </c>
      <c r="AU273" s="231" t="s">
        <v>87</v>
      </c>
      <c r="AY273" s="17" t="s">
        <v>212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85</v>
      </c>
      <c r="BK273" s="232">
        <f>ROUND(I273*H273,2)</f>
        <v>0</v>
      </c>
      <c r="BL273" s="17" t="s">
        <v>218</v>
      </c>
      <c r="BM273" s="231" t="s">
        <v>479</v>
      </c>
    </row>
    <row r="274" s="15" customFormat="1">
      <c r="A274" s="15"/>
      <c r="B274" s="270"/>
      <c r="C274" s="271"/>
      <c r="D274" s="235" t="s">
        <v>229</v>
      </c>
      <c r="E274" s="272" t="s">
        <v>1</v>
      </c>
      <c r="F274" s="273" t="s">
        <v>480</v>
      </c>
      <c r="G274" s="271"/>
      <c r="H274" s="272" t="s">
        <v>1</v>
      </c>
      <c r="I274" s="274"/>
      <c r="J274" s="271"/>
      <c r="K274" s="271"/>
      <c r="L274" s="275"/>
      <c r="M274" s="276"/>
      <c r="N274" s="277"/>
      <c r="O274" s="277"/>
      <c r="P274" s="277"/>
      <c r="Q274" s="277"/>
      <c r="R274" s="277"/>
      <c r="S274" s="277"/>
      <c r="T274" s="27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9" t="s">
        <v>229</v>
      </c>
      <c r="AU274" s="279" t="s">
        <v>87</v>
      </c>
      <c r="AV274" s="15" t="s">
        <v>85</v>
      </c>
      <c r="AW274" s="15" t="s">
        <v>32</v>
      </c>
      <c r="AX274" s="15" t="s">
        <v>77</v>
      </c>
      <c r="AY274" s="279" t="s">
        <v>212</v>
      </c>
    </row>
    <row r="275" s="13" customFormat="1">
      <c r="A275" s="13"/>
      <c r="B275" s="233"/>
      <c r="C275" s="234"/>
      <c r="D275" s="235" t="s">
        <v>229</v>
      </c>
      <c r="E275" s="236" t="s">
        <v>1</v>
      </c>
      <c r="F275" s="237" t="s">
        <v>164</v>
      </c>
      <c r="G275" s="234"/>
      <c r="H275" s="238">
        <v>16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229</v>
      </c>
      <c r="AU275" s="244" t="s">
        <v>87</v>
      </c>
      <c r="AV275" s="13" t="s">
        <v>87</v>
      </c>
      <c r="AW275" s="13" t="s">
        <v>32</v>
      </c>
      <c r="AX275" s="13" t="s">
        <v>85</v>
      </c>
      <c r="AY275" s="244" t="s">
        <v>212</v>
      </c>
    </row>
    <row r="276" s="2" customFormat="1" ht="24.15" customHeight="1">
      <c r="A276" s="38"/>
      <c r="B276" s="39"/>
      <c r="C276" s="220" t="s">
        <v>481</v>
      </c>
      <c r="D276" s="220" t="s">
        <v>214</v>
      </c>
      <c r="E276" s="221" t="s">
        <v>482</v>
      </c>
      <c r="F276" s="222" t="s">
        <v>483</v>
      </c>
      <c r="G276" s="223" t="s">
        <v>163</v>
      </c>
      <c r="H276" s="224">
        <v>3</v>
      </c>
      <c r="I276" s="225"/>
      <c r="J276" s="226">
        <f>ROUND(I276*H276,2)</f>
        <v>0</v>
      </c>
      <c r="K276" s="222" t="s">
        <v>217</v>
      </c>
      <c r="L276" s="44"/>
      <c r="M276" s="227" t="s">
        <v>1</v>
      </c>
      <c r="N276" s="228" t="s">
        <v>42</v>
      </c>
      <c r="O276" s="91"/>
      <c r="P276" s="229">
        <f>O276*H276</f>
        <v>0</v>
      </c>
      <c r="Q276" s="229">
        <v>0.21734000000000001</v>
      </c>
      <c r="R276" s="229">
        <f>Q276*H276</f>
        <v>0.65202000000000004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218</v>
      </c>
      <c r="AT276" s="231" t="s">
        <v>214</v>
      </c>
      <c r="AU276" s="231" t="s">
        <v>87</v>
      </c>
      <c r="AY276" s="17" t="s">
        <v>212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85</v>
      </c>
      <c r="BK276" s="232">
        <f>ROUND(I276*H276,2)</f>
        <v>0</v>
      </c>
      <c r="BL276" s="17" t="s">
        <v>218</v>
      </c>
      <c r="BM276" s="231" t="s">
        <v>484</v>
      </c>
    </row>
    <row r="277" s="13" customFormat="1">
      <c r="A277" s="13"/>
      <c r="B277" s="233"/>
      <c r="C277" s="234"/>
      <c r="D277" s="235" t="s">
        <v>229</v>
      </c>
      <c r="E277" s="236" t="s">
        <v>1</v>
      </c>
      <c r="F277" s="237" t="s">
        <v>161</v>
      </c>
      <c r="G277" s="234"/>
      <c r="H277" s="238">
        <v>3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229</v>
      </c>
      <c r="AU277" s="244" t="s">
        <v>87</v>
      </c>
      <c r="AV277" s="13" t="s">
        <v>87</v>
      </c>
      <c r="AW277" s="13" t="s">
        <v>32</v>
      </c>
      <c r="AX277" s="13" t="s">
        <v>85</v>
      </c>
      <c r="AY277" s="244" t="s">
        <v>212</v>
      </c>
    </row>
    <row r="278" s="2" customFormat="1" ht="24.15" customHeight="1">
      <c r="A278" s="38"/>
      <c r="B278" s="39"/>
      <c r="C278" s="260" t="s">
        <v>485</v>
      </c>
      <c r="D278" s="260" t="s">
        <v>322</v>
      </c>
      <c r="E278" s="261" t="s">
        <v>486</v>
      </c>
      <c r="F278" s="262" t="s">
        <v>487</v>
      </c>
      <c r="G278" s="263" t="s">
        <v>163</v>
      </c>
      <c r="H278" s="264">
        <v>3</v>
      </c>
      <c r="I278" s="265"/>
      <c r="J278" s="266">
        <f>ROUND(I278*H278,2)</f>
        <v>0</v>
      </c>
      <c r="K278" s="262" t="s">
        <v>217</v>
      </c>
      <c r="L278" s="267"/>
      <c r="M278" s="268" t="s">
        <v>1</v>
      </c>
      <c r="N278" s="269" t="s">
        <v>42</v>
      </c>
      <c r="O278" s="91"/>
      <c r="P278" s="229">
        <f>O278*H278</f>
        <v>0</v>
      </c>
      <c r="Q278" s="229">
        <v>0.10199999999999999</v>
      </c>
      <c r="R278" s="229">
        <f>Q278*H278</f>
        <v>0.30599999999999999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243</v>
      </c>
      <c r="AT278" s="231" t="s">
        <v>322</v>
      </c>
      <c r="AU278" s="231" t="s">
        <v>87</v>
      </c>
      <c r="AY278" s="17" t="s">
        <v>212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85</v>
      </c>
      <c r="BK278" s="232">
        <f>ROUND(I278*H278,2)</f>
        <v>0</v>
      </c>
      <c r="BL278" s="17" t="s">
        <v>218</v>
      </c>
      <c r="BM278" s="231" t="s">
        <v>488</v>
      </c>
    </row>
    <row r="279" s="13" customFormat="1">
      <c r="A279" s="13"/>
      <c r="B279" s="233"/>
      <c r="C279" s="234"/>
      <c r="D279" s="235" t="s">
        <v>229</v>
      </c>
      <c r="E279" s="236" t="s">
        <v>1</v>
      </c>
      <c r="F279" s="237" t="s">
        <v>161</v>
      </c>
      <c r="G279" s="234"/>
      <c r="H279" s="238">
        <v>3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229</v>
      </c>
      <c r="AU279" s="244" t="s">
        <v>87</v>
      </c>
      <c r="AV279" s="13" t="s">
        <v>87</v>
      </c>
      <c r="AW279" s="13" t="s">
        <v>32</v>
      </c>
      <c r="AX279" s="13" t="s">
        <v>85</v>
      </c>
      <c r="AY279" s="244" t="s">
        <v>212</v>
      </c>
    </row>
    <row r="280" s="2" customFormat="1" ht="33" customHeight="1">
      <c r="A280" s="38"/>
      <c r="B280" s="39"/>
      <c r="C280" s="220" t="s">
        <v>489</v>
      </c>
      <c r="D280" s="220" t="s">
        <v>214</v>
      </c>
      <c r="E280" s="221" t="s">
        <v>490</v>
      </c>
      <c r="F280" s="222" t="s">
        <v>491</v>
      </c>
      <c r="G280" s="223" t="s">
        <v>163</v>
      </c>
      <c r="H280" s="224">
        <v>30</v>
      </c>
      <c r="I280" s="225"/>
      <c r="J280" s="226">
        <f>ROUND(I280*H280,2)</f>
        <v>0</v>
      </c>
      <c r="K280" s="222" t="s">
        <v>217</v>
      </c>
      <c r="L280" s="44"/>
      <c r="M280" s="227" t="s">
        <v>1</v>
      </c>
      <c r="N280" s="228" t="s">
        <v>42</v>
      </c>
      <c r="O280" s="91"/>
      <c r="P280" s="229">
        <f>O280*H280</f>
        <v>0</v>
      </c>
      <c r="Q280" s="229">
        <v>0.31108000000000002</v>
      </c>
      <c r="R280" s="229">
        <f>Q280*H280</f>
        <v>9.3323999999999998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218</v>
      </c>
      <c r="AT280" s="231" t="s">
        <v>214</v>
      </c>
      <c r="AU280" s="231" t="s">
        <v>87</v>
      </c>
      <c r="AY280" s="17" t="s">
        <v>212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85</v>
      </c>
      <c r="BK280" s="232">
        <f>ROUND(I280*H280,2)</f>
        <v>0</v>
      </c>
      <c r="BL280" s="17" t="s">
        <v>218</v>
      </c>
      <c r="BM280" s="231" t="s">
        <v>492</v>
      </c>
    </row>
    <row r="281" s="12" customFormat="1" ht="22.8" customHeight="1">
      <c r="A281" s="12"/>
      <c r="B281" s="204"/>
      <c r="C281" s="205"/>
      <c r="D281" s="206" t="s">
        <v>76</v>
      </c>
      <c r="E281" s="218" t="s">
        <v>247</v>
      </c>
      <c r="F281" s="218" t="s">
        <v>493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SUM(P282:P344)</f>
        <v>0</v>
      </c>
      <c r="Q281" s="212"/>
      <c r="R281" s="213">
        <f>SUM(R282:R344)</f>
        <v>242.70748760000001</v>
      </c>
      <c r="S281" s="212"/>
      <c r="T281" s="214">
        <f>SUM(T282:T344)</f>
        <v>0.16400000000000001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85</v>
      </c>
      <c r="AT281" s="216" t="s">
        <v>76</v>
      </c>
      <c r="AU281" s="216" t="s">
        <v>85</v>
      </c>
      <c r="AY281" s="215" t="s">
        <v>212</v>
      </c>
      <c r="BK281" s="217">
        <f>SUM(BK282:BK344)</f>
        <v>0</v>
      </c>
    </row>
    <row r="282" s="2" customFormat="1" ht="24.15" customHeight="1">
      <c r="A282" s="38"/>
      <c r="B282" s="39"/>
      <c r="C282" s="220" t="s">
        <v>494</v>
      </c>
      <c r="D282" s="220" t="s">
        <v>214</v>
      </c>
      <c r="E282" s="221" t="s">
        <v>495</v>
      </c>
      <c r="F282" s="222" t="s">
        <v>496</v>
      </c>
      <c r="G282" s="223" t="s">
        <v>163</v>
      </c>
      <c r="H282" s="224">
        <v>4</v>
      </c>
      <c r="I282" s="225"/>
      <c r="J282" s="226">
        <f>ROUND(I282*H282,2)</f>
        <v>0</v>
      </c>
      <c r="K282" s="222" t="s">
        <v>217</v>
      </c>
      <c r="L282" s="44"/>
      <c r="M282" s="227" t="s">
        <v>1</v>
      </c>
      <c r="N282" s="228" t="s">
        <v>42</v>
      </c>
      <c r="O282" s="91"/>
      <c r="P282" s="229">
        <f>O282*H282</f>
        <v>0</v>
      </c>
      <c r="Q282" s="229">
        <v>0.00069999999999999999</v>
      </c>
      <c r="R282" s="229">
        <f>Q282*H282</f>
        <v>0.0028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218</v>
      </c>
      <c r="AT282" s="231" t="s">
        <v>214</v>
      </c>
      <c r="AU282" s="231" t="s">
        <v>87</v>
      </c>
      <c r="AY282" s="17" t="s">
        <v>212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85</v>
      </c>
      <c r="BK282" s="232">
        <f>ROUND(I282*H282,2)</f>
        <v>0</v>
      </c>
      <c r="BL282" s="17" t="s">
        <v>218</v>
      </c>
      <c r="BM282" s="231" t="s">
        <v>497</v>
      </c>
    </row>
    <row r="283" s="2" customFormat="1" ht="21.75" customHeight="1">
      <c r="A283" s="38"/>
      <c r="B283" s="39"/>
      <c r="C283" s="260" t="s">
        <v>498</v>
      </c>
      <c r="D283" s="260" t="s">
        <v>322</v>
      </c>
      <c r="E283" s="261" t="s">
        <v>499</v>
      </c>
      <c r="F283" s="262" t="s">
        <v>500</v>
      </c>
      <c r="G283" s="263" t="s">
        <v>163</v>
      </c>
      <c r="H283" s="264">
        <v>4</v>
      </c>
      <c r="I283" s="265"/>
      <c r="J283" s="266">
        <f>ROUND(I283*H283,2)</f>
        <v>0</v>
      </c>
      <c r="K283" s="262" t="s">
        <v>217</v>
      </c>
      <c r="L283" s="267"/>
      <c r="M283" s="268" t="s">
        <v>1</v>
      </c>
      <c r="N283" s="269" t="s">
        <v>42</v>
      </c>
      <c r="O283" s="91"/>
      <c r="P283" s="229">
        <f>O283*H283</f>
        <v>0</v>
      </c>
      <c r="Q283" s="229">
        <v>0.0061000000000000004</v>
      </c>
      <c r="R283" s="229">
        <f>Q283*H283</f>
        <v>0.024400000000000002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243</v>
      </c>
      <c r="AT283" s="231" t="s">
        <v>322</v>
      </c>
      <c r="AU283" s="231" t="s">
        <v>87</v>
      </c>
      <c r="AY283" s="17" t="s">
        <v>212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85</v>
      </c>
      <c r="BK283" s="232">
        <f>ROUND(I283*H283,2)</f>
        <v>0</v>
      </c>
      <c r="BL283" s="17" t="s">
        <v>218</v>
      </c>
      <c r="BM283" s="231" t="s">
        <v>501</v>
      </c>
    </row>
    <row r="284" s="2" customFormat="1" ht="21.75" customHeight="1">
      <c r="A284" s="38"/>
      <c r="B284" s="39"/>
      <c r="C284" s="260" t="s">
        <v>502</v>
      </c>
      <c r="D284" s="260" t="s">
        <v>322</v>
      </c>
      <c r="E284" s="261" t="s">
        <v>503</v>
      </c>
      <c r="F284" s="262" t="s">
        <v>504</v>
      </c>
      <c r="G284" s="263" t="s">
        <v>163</v>
      </c>
      <c r="H284" s="264">
        <v>4</v>
      </c>
      <c r="I284" s="265"/>
      <c r="J284" s="266">
        <f>ROUND(I284*H284,2)</f>
        <v>0</v>
      </c>
      <c r="K284" s="262" t="s">
        <v>217</v>
      </c>
      <c r="L284" s="267"/>
      <c r="M284" s="268" t="s">
        <v>1</v>
      </c>
      <c r="N284" s="269" t="s">
        <v>42</v>
      </c>
      <c r="O284" s="91"/>
      <c r="P284" s="229">
        <f>O284*H284</f>
        <v>0</v>
      </c>
      <c r="Q284" s="229">
        <v>0.00035</v>
      </c>
      <c r="R284" s="229">
        <f>Q284*H284</f>
        <v>0.0014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243</v>
      </c>
      <c r="AT284" s="231" t="s">
        <v>322</v>
      </c>
      <c r="AU284" s="231" t="s">
        <v>87</v>
      </c>
      <c r="AY284" s="17" t="s">
        <v>212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85</v>
      </c>
      <c r="BK284" s="232">
        <f>ROUND(I284*H284,2)</f>
        <v>0</v>
      </c>
      <c r="BL284" s="17" t="s">
        <v>218</v>
      </c>
      <c r="BM284" s="231" t="s">
        <v>505</v>
      </c>
    </row>
    <row r="285" s="2" customFormat="1" ht="16.5" customHeight="1">
      <c r="A285" s="38"/>
      <c r="B285" s="39"/>
      <c r="C285" s="260" t="s">
        <v>506</v>
      </c>
      <c r="D285" s="260" t="s">
        <v>322</v>
      </c>
      <c r="E285" s="261" t="s">
        <v>507</v>
      </c>
      <c r="F285" s="262" t="s">
        <v>508</v>
      </c>
      <c r="G285" s="263" t="s">
        <v>163</v>
      </c>
      <c r="H285" s="264">
        <v>4</v>
      </c>
      <c r="I285" s="265"/>
      <c r="J285" s="266">
        <f>ROUND(I285*H285,2)</f>
        <v>0</v>
      </c>
      <c r="K285" s="262" t="s">
        <v>217</v>
      </c>
      <c r="L285" s="267"/>
      <c r="M285" s="268" t="s">
        <v>1</v>
      </c>
      <c r="N285" s="269" t="s">
        <v>42</v>
      </c>
      <c r="O285" s="91"/>
      <c r="P285" s="229">
        <f>O285*H285</f>
        <v>0</v>
      </c>
      <c r="Q285" s="229">
        <v>0.00010000000000000001</v>
      </c>
      <c r="R285" s="229">
        <f>Q285*H285</f>
        <v>0.00040000000000000002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243</v>
      </c>
      <c r="AT285" s="231" t="s">
        <v>322</v>
      </c>
      <c r="AU285" s="231" t="s">
        <v>87</v>
      </c>
      <c r="AY285" s="17" t="s">
        <v>212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85</v>
      </c>
      <c r="BK285" s="232">
        <f>ROUND(I285*H285,2)</f>
        <v>0</v>
      </c>
      <c r="BL285" s="17" t="s">
        <v>218</v>
      </c>
      <c r="BM285" s="231" t="s">
        <v>509</v>
      </c>
    </row>
    <row r="286" s="2" customFormat="1" ht="24.15" customHeight="1">
      <c r="A286" s="38"/>
      <c r="B286" s="39"/>
      <c r="C286" s="260" t="s">
        <v>510</v>
      </c>
      <c r="D286" s="260" t="s">
        <v>322</v>
      </c>
      <c r="E286" s="261" t="s">
        <v>511</v>
      </c>
      <c r="F286" s="262" t="s">
        <v>512</v>
      </c>
      <c r="G286" s="263" t="s">
        <v>163</v>
      </c>
      <c r="H286" s="264">
        <v>3</v>
      </c>
      <c r="I286" s="265"/>
      <c r="J286" s="266">
        <f>ROUND(I286*H286,2)</f>
        <v>0</v>
      </c>
      <c r="K286" s="262" t="s">
        <v>217</v>
      </c>
      <c r="L286" s="267"/>
      <c r="M286" s="268" t="s">
        <v>1</v>
      </c>
      <c r="N286" s="269" t="s">
        <v>42</v>
      </c>
      <c r="O286" s="91"/>
      <c r="P286" s="229">
        <f>O286*H286</f>
        <v>0</v>
      </c>
      <c r="Q286" s="229">
        <v>0.0025000000000000001</v>
      </c>
      <c r="R286" s="229">
        <f>Q286*H286</f>
        <v>0.0074999999999999997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243</v>
      </c>
      <c r="AT286" s="231" t="s">
        <v>322</v>
      </c>
      <c r="AU286" s="231" t="s">
        <v>87</v>
      </c>
      <c r="AY286" s="17" t="s">
        <v>212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85</v>
      </c>
      <c r="BK286" s="232">
        <f>ROUND(I286*H286,2)</f>
        <v>0</v>
      </c>
      <c r="BL286" s="17" t="s">
        <v>218</v>
      </c>
      <c r="BM286" s="231" t="s">
        <v>513</v>
      </c>
    </row>
    <row r="287" s="2" customFormat="1" ht="24.15" customHeight="1">
      <c r="A287" s="38"/>
      <c r="B287" s="39"/>
      <c r="C287" s="260" t="s">
        <v>514</v>
      </c>
      <c r="D287" s="260" t="s">
        <v>322</v>
      </c>
      <c r="E287" s="261" t="s">
        <v>515</v>
      </c>
      <c r="F287" s="262" t="s">
        <v>516</v>
      </c>
      <c r="G287" s="263" t="s">
        <v>163</v>
      </c>
      <c r="H287" s="264">
        <v>1</v>
      </c>
      <c r="I287" s="265"/>
      <c r="J287" s="266">
        <f>ROUND(I287*H287,2)</f>
        <v>0</v>
      </c>
      <c r="K287" s="262" t="s">
        <v>217</v>
      </c>
      <c r="L287" s="267"/>
      <c r="M287" s="268" t="s">
        <v>1</v>
      </c>
      <c r="N287" s="269" t="s">
        <v>42</v>
      </c>
      <c r="O287" s="91"/>
      <c r="P287" s="229">
        <f>O287*H287</f>
        <v>0</v>
      </c>
      <c r="Q287" s="229">
        <v>0.0040000000000000001</v>
      </c>
      <c r="R287" s="229">
        <f>Q287*H287</f>
        <v>0.0040000000000000001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243</v>
      </c>
      <c r="AT287" s="231" t="s">
        <v>322</v>
      </c>
      <c r="AU287" s="231" t="s">
        <v>87</v>
      </c>
      <c r="AY287" s="17" t="s">
        <v>212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85</v>
      </c>
      <c r="BK287" s="232">
        <f>ROUND(I287*H287,2)</f>
        <v>0</v>
      </c>
      <c r="BL287" s="17" t="s">
        <v>218</v>
      </c>
      <c r="BM287" s="231" t="s">
        <v>517</v>
      </c>
    </row>
    <row r="288" s="2" customFormat="1" ht="24.15" customHeight="1">
      <c r="A288" s="38"/>
      <c r="B288" s="39"/>
      <c r="C288" s="220" t="s">
        <v>518</v>
      </c>
      <c r="D288" s="220" t="s">
        <v>214</v>
      </c>
      <c r="E288" s="221" t="s">
        <v>519</v>
      </c>
      <c r="F288" s="222" t="s">
        <v>520</v>
      </c>
      <c r="G288" s="223" t="s">
        <v>108</v>
      </c>
      <c r="H288" s="224">
        <v>139</v>
      </c>
      <c r="I288" s="225"/>
      <c r="J288" s="226">
        <f>ROUND(I288*H288,2)</f>
        <v>0</v>
      </c>
      <c r="K288" s="222" t="s">
        <v>432</v>
      </c>
      <c r="L288" s="44"/>
      <c r="M288" s="227" t="s">
        <v>1</v>
      </c>
      <c r="N288" s="228" t="s">
        <v>42</v>
      </c>
      <c r="O288" s="91"/>
      <c r="P288" s="229">
        <f>O288*H288</f>
        <v>0</v>
      </c>
      <c r="Q288" s="229">
        <v>4.0000000000000003E-05</v>
      </c>
      <c r="R288" s="229">
        <f>Q288*H288</f>
        <v>0.0055600000000000007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218</v>
      </c>
      <c r="AT288" s="231" t="s">
        <v>214</v>
      </c>
      <c r="AU288" s="231" t="s">
        <v>87</v>
      </c>
      <c r="AY288" s="17" t="s">
        <v>212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85</v>
      </c>
      <c r="BK288" s="232">
        <f>ROUND(I288*H288,2)</f>
        <v>0</v>
      </c>
      <c r="BL288" s="17" t="s">
        <v>218</v>
      </c>
      <c r="BM288" s="231" t="s">
        <v>521</v>
      </c>
    </row>
    <row r="289" s="15" customFormat="1">
      <c r="A289" s="15"/>
      <c r="B289" s="270"/>
      <c r="C289" s="271"/>
      <c r="D289" s="235" t="s">
        <v>229</v>
      </c>
      <c r="E289" s="272" t="s">
        <v>1</v>
      </c>
      <c r="F289" s="273" t="s">
        <v>522</v>
      </c>
      <c r="G289" s="271"/>
      <c r="H289" s="272" t="s">
        <v>1</v>
      </c>
      <c r="I289" s="274"/>
      <c r="J289" s="271"/>
      <c r="K289" s="271"/>
      <c r="L289" s="275"/>
      <c r="M289" s="276"/>
      <c r="N289" s="277"/>
      <c r="O289" s="277"/>
      <c r="P289" s="277"/>
      <c r="Q289" s="277"/>
      <c r="R289" s="277"/>
      <c r="S289" s="277"/>
      <c r="T289" s="27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9" t="s">
        <v>229</v>
      </c>
      <c r="AU289" s="279" t="s">
        <v>87</v>
      </c>
      <c r="AV289" s="15" t="s">
        <v>85</v>
      </c>
      <c r="AW289" s="15" t="s">
        <v>32</v>
      </c>
      <c r="AX289" s="15" t="s">
        <v>77</v>
      </c>
      <c r="AY289" s="279" t="s">
        <v>212</v>
      </c>
    </row>
    <row r="290" s="13" customFormat="1">
      <c r="A290" s="13"/>
      <c r="B290" s="233"/>
      <c r="C290" s="234"/>
      <c r="D290" s="235" t="s">
        <v>229</v>
      </c>
      <c r="E290" s="236" t="s">
        <v>1</v>
      </c>
      <c r="F290" s="237" t="s">
        <v>170</v>
      </c>
      <c r="G290" s="234"/>
      <c r="H290" s="238">
        <v>139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229</v>
      </c>
      <c r="AU290" s="244" t="s">
        <v>87</v>
      </c>
      <c r="AV290" s="13" t="s">
        <v>87</v>
      </c>
      <c r="AW290" s="13" t="s">
        <v>32</v>
      </c>
      <c r="AX290" s="13" t="s">
        <v>85</v>
      </c>
      <c r="AY290" s="244" t="s">
        <v>212</v>
      </c>
    </row>
    <row r="291" s="2" customFormat="1" ht="24.15" customHeight="1">
      <c r="A291" s="38"/>
      <c r="B291" s="39"/>
      <c r="C291" s="220" t="s">
        <v>523</v>
      </c>
      <c r="D291" s="220" t="s">
        <v>214</v>
      </c>
      <c r="E291" s="221" t="s">
        <v>524</v>
      </c>
      <c r="F291" s="222" t="s">
        <v>525</v>
      </c>
      <c r="G291" s="223" t="s">
        <v>108</v>
      </c>
      <c r="H291" s="224">
        <v>260</v>
      </c>
      <c r="I291" s="225"/>
      <c r="J291" s="226">
        <f>ROUND(I291*H291,2)</f>
        <v>0</v>
      </c>
      <c r="K291" s="222" t="s">
        <v>432</v>
      </c>
      <c r="L291" s="44"/>
      <c r="M291" s="227" t="s">
        <v>1</v>
      </c>
      <c r="N291" s="228" t="s">
        <v>42</v>
      </c>
      <c r="O291" s="91"/>
      <c r="P291" s="229">
        <f>O291*H291</f>
        <v>0</v>
      </c>
      <c r="Q291" s="229">
        <v>0.00014999999999999999</v>
      </c>
      <c r="R291" s="229">
        <f>Q291*H291</f>
        <v>0.039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218</v>
      </c>
      <c r="AT291" s="231" t="s">
        <v>214</v>
      </c>
      <c r="AU291" s="231" t="s">
        <v>87</v>
      </c>
      <c r="AY291" s="17" t="s">
        <v>212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85</v>
      </c>
      <c r="BK291" s="232">
        <f>ROUND(I291*H291,2)</f>
        <v>0</v>
      </c>
      <c r="BL291" s="17" t="s">
        <v>218</v>
      </c>
      <c r="BM291" s="231" t="s">
        <v>526</v>
      </c>
    </row>
    <row r="292" s="2" customFormat="1">
      <c r="A292" s="38"/>
      <c r="B292" s="39"/>
      <c r="C292" s="40"/>
      <c r="D292" s="235" t="s">
        <v>270</v>
      </c>
      <c r="E292" s="40"/>
      <c r="F292" s="245" t="s">
        <v>403</v>
      </c>
      <c r="G292" s="40"/>
      <c r="H292" s="40"/>
      <c r="I292" s="246"/>
      <c r="J292" s="40"/>
      <c r="K292" s="40"/>
      <c r="L292" s="44"/>
      <c r="M292" s="247"/>
      <c r="N292" s="248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270</v>
      </c>
      <c r="AU292" s="17" t="s">
        <v>87</v>
      </c>
    </row>
    <row r="293" s="15" customFormat="1">
      <c r="A293" s="15"/>
      <c r="B293" s="270"/>
      <c r="C293" s="271"/>
      <c r="D293" s="235" t="s">
        <v>229</v>
      </c>
      <c r="E293" s="272" t="s">
        <v>1</v>
      </c>
      <c r="F293" s="273" t="s">
        <v>522</v>
      </c>
      <c r="G293" s="271"/>
      <c r="H293" s="272" t="s">
        <v>1</v>
      </c>
      <c r="I293" s="274"/>
      <c r="J293" s="271"/>
      <c r="K293" s="271"/>
      <c r="L293" s="275"/>
      <c r="M293" s="276"/>
      <c r="N293" s="277"/>
      <c r="O293" s="277"/>
      <c r="P293" s="277"/>
      <c r="Q293" s="277"/>
      <c r="R293" s="277"/>
      <c r="S293" s="277"/>
      <c r="T293" s="278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9" t="s">
        <v>229</v>
      </c>
      <c r="AU293" s="279" t="s">
        <v>87</v>
      </c>
      <c r="AV293" s="15" t="s">
        <v>85</v>
      </c>
      <c r="AW293" s="15" t="s">
        <v>32</v>
      </c>
      <c r="AX293" s="15" t="s">
        <v>77</v>
      </c>
      <c r="AY293" s="279" t="s">
        <v>212</v>
      </c>
    </row>
    <row r="294" s="13" customFormat="1">
      <c r="A294" s="13"/>
      <c r="B294" s="233"/>
      <c r="C294" s="234"/>
      <c r="D294" s="235" t="s">
        <v>229</v>
      </c>
      <c r="E294" s="236" t="s">
        <v>1</v>
      </c>
      <c r="F294" s="237" t="s">
        <v>176</v>
      </c>
      <c r="G294" s="234"/>
      <c r="H294" s="238">
        <v>260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229</v>
      </c>
      <c r="AU294" s="244" t="s">
        <v>87</v>
      </c>
      <c r="AV294" s="13" t="s">
        <v>87</v>
      </c>
      <c r="AW294" s="13" t="s">
        <v>32</v>
      </c>
      <c r="AX294" s="13" t="s">
        <v>85</v>
      </c>
      <c r="AY294" s="244" t="s">
        <v>212</v>
      </c>
    </row>
    <row r="295" s="2" customFormat="1" ht="24.15" customHeight="1">
      <c r="A295" s="38"/>
      <c r="B295" s="39"/>
      <c r="C295" s="220" t="s">
        <v>527</v>
      </c>
      <c r="D295" s="220" t="s">
        <v>214</v>
      </c>
      <c r="E295" s="221" t="s">
        <v>528</v>
      </c>
      <c r="F295" s="222" t="s">
        <v>529</v>
      </c>
      <c r="G295" s="223" t="s">
        <v>108</v>
      </c>
      <c r="H295" s="224">
        <v>387</v>
      </c>
      <c r="I295" s="225"/>
      <c r="J295" s="226">
        <f>ROUND(I295*H295,2)</f>
        <v>0</v>
      </c>
      <c r="K295" s="222" t="s">
        <v>432</v>
      </c>
      <c r="L295" s="44"/>
      <c r="M295" s="227" t="s">
        <v>1</v>
      </c>
      <c r="N295" s="228" t="s">
        <v>42</v>
      </c>
      <c r="O295" s="91"/>
      <c r="P295" s="229">
        <f>O295*H295</f>
        <v>0</v>
      </c>
      <c r="Q295" s="229">
        <v>5.0000000000000002E-05</v>
      </c>
      <c r="R295" s="229">
        <f>Q295*H295</f>
        <v>0.019350000000000003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218</v>
      </c>
      <c r="AT295" s="231" t="s">
        <v>214</v>
      </c>
      <c r="AU295" s="231" t="s">
        <v>87</v>
      </c>
      <c r="AY295" s="17" t="s">
        <v>212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85</v>
      </c>
      <c r="BK295" s="232">
        <f>ROUND(I295*H295,2)</f>
        <v>0</v>
      </c>
      <c r="BL295" s="17" t="s">
        <v>218</v>
      </c>
      <c r="BM295" s="231" t="s">
        <v>530</v>
      </c>
    </row>
    <row r="296" s="15" customFormat="1">
      <c r="A296" s="15"/>
      <c r="B296" s="270"/>
      <c r="C296" s="271"/>
      <c r="D296" s="235" t="s">
        <v>229</v>
      </c>
      <c r="E296" s="272" t="s">
        <v>1</v>
      </c>
      <c r="F296" s="273" t="s">
        <v>522</v>
      </c>
      <c r="G296" s="271"/>
      <c r="H296" s="272" t="s">
        <v>1</v>
      </c>
      <c r="I296" s="274"/>
      <c r="J296" s="271"/>
      <c r="K296" s="271"/>
      <c r="L296" s="275"/>
      <c r="M296" s="276"/>
      <c r="N296" s="277"/>
      <c r="O296" s="277"/>
      <c r="P296" s="277"/>
      <c r="Q296" s="277"/>
      <c r="R296" s="277"/>
      <c r="S296" s="277"/>
      <c r="T296" s="27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9" t="s">
        <v>229</v>
      </c>
      <c r="AU296" s="279" t="s">
        <v>87</v>
      </c>
      <c r="AV296" s="15" t="s">
        <v>85</v>
      </c>
      <c r="AW296" s="15" t="s">
        <v>32</v>
      </c>
      <c r="AX296" s="15" t="s">
        <v>77</v>
      </c>
      <c r="AY296" s="279" t="s">
        <v>212</v>
      </c>
    </row>
    <row r="297" s="13" customFormat="1">
      <c r="A297" s="13"/>
      <c r="B297" s="233"/>
      <c r="C297" s="234"/>
      <c r="D297" s="235" t="s">
        <v>229</v>
      </c>
      <c r="E297" s="236" t="s">
        <v>1</v>
      </c>
      <c r="F297" s="237" t="s">
        <v>167</v>
      </c>
      <c r="G297" s="234"/>
      <c r="H297" s="238">
        <v>387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229</v>
      </c>
      <c r="AU297" s="244" t="s">
        <v>87</v>
      </c>
      <c r="AV297" s="13" t="s">
        <v>87</v>
      </c>
      <c r="AW297" s="13" t="s">
        <v>32</v>
      </c>
      <c r="AX297" s="13" t="s">
        <v>85</v>
      </c>
      <c r="AY297" s="244" t="s">
        <v>212</v>
      </c>
    </row>
    <row r="298" s="2" customFormat="1" ht="24.15" customHeight="1">
      <c r="A298" s="38"/>
      <c r="B298" s="39"/>
      <c r="C298" s="220" t="s">
        <v>531</v>
      </c>
      <c r="D298" s="220" t="s">
        <v>214</v>
      </c>
      <c r="E298" s="221" t="s">
        <v>532</v>
      </c>
      <c r="F298" s="222" t="s">
        <v>533</v>
      </c>
      <c r="G298" s="223" t="s">
        <v>96</v>
      </c>
      <c r="H298" s="224">
        <v>22</v>
      </c>
      <c r="I298" s="225"/>
      <c r="J298" s="226">
        <f>ROUND(I298*H298,2)</f>
        <v>0</v>
      </c>
      <c r="K298" s="222" t="s">
        <v>432</v>
      </c>
      <c r="L298" s="44"/>
      <c r="M298" s="227" t="s">
        <v>1</v>
      </c>
      <c r="N298" s="228" t="s">
        <v>42</v>
      </c>
      <c r="O298" s="91"/>
      <c r="P298" s="229">
        <f>O298*H298</f>
        <v>0</v>
      </c>
      <c r="Q298" s="229">
        <v>0.00059999999999999995</v>
      </c>
      <c r="R298" s="229">
        <f>Q298*H298</f>
        <v>0.013199999999999998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218</v>
      </c>
      <c r="AT298" s="231" t="s">
        <v>214</v>
      </c>
      <c r="AU298" s="231" t="s">
        <v>87</v>
      </c>
      <c r="AY298" s="17" t="s">
        <v>212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85</v>
      </c>
      <c r="BK298" s="232">
        <f>ROUND(I298*H298,2)</f>
        <v>0</v>
      </c>
      <c r="BL298" s="17" t="s">
        <v>218</v>
      </c>
      <c r="BM298" s="231" t="s">
        <v>534</v>
      </c>
    </row>
    <row r="299" s="15" customFormat="1">
      <c r="A299" s="15"/>
      <c r="B299" s="270"/>
      <c r="C299" s="271"/>
      <c r="D299" s="235" t="s">
        <v>229</v>
      </c>
      <c r="E299" s="272" t="s">
        <v>1</v>
      </c>
      <c r="F299" s="273" t="s">
        <v>522</v>
      </c>
      <c r="G299" s="271"/>
      <c r="H299" s="272" t="s">
        <v>1</v>
      </c>
      <c r="I299" s="274"/>
      <c r="J299" s="271"/>
      <c r="K299" s="271"/>
      <c r="L299" s="275"/>
      <c r="M299" s="276"/>
      <c r="N299" s="277"/>
      <c r="O299" s="277"/>
      <c r="P299" s="277"/>
      <c r="Q299" s="277"/>
      <c r="R299" s="277"/>
      <c r="S299" s="277"/>
      <c r="T299" s="27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9" t="s">
        <v>229</v>
      </c>
      <c r="AU299" s="279" t="s">
        <v>87</v>
      </c>
      <c r="AV299" s="15" t="s">
        <v>85</v>
      </c>
      <c r="AW299" s="15" t="s">
        <v>32</v>
      </c>
      <c r="AX299" s="15" t="s">
        <v>77</v>
      </c>
      <c r="AY299" s="279" t="s">
        <v>212</v>
      </c>
    </row>
    <row r="300" s="13" customFormat="1">
      <c r="A300" s="13"/>
      <c r="B300" s="233"/>
      <c r="C300" s="234"/>
      <c r="D300" s="235" t="s">
        <v>229</v>
      </c>
      <c r="E300" s="236" t="s">
        <v>1</v>
      </c>
      <c r="F300" s="237" t="s">
        <v>173</v>
      </c>
      <c r="G300" s="234"/>
      <c r="H300" s="238">
        <v>22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229</v>
      </c>
      <c r="AU300" s="244" t="s">
        <v>87</v>
      </c>
      <c r="AV300" s="13" t="s">
        <v>87</v>
      </c>
      <c r="AW300" s="13" t="s">
        <v>32</v>
      </c>
      <c r="AX300" s="13" t="s">
        <v>85</v>
      </c>
      <c r="AY300" s="244" t="s">
        <v>212</v>
      </c>
    </row>
    <row r="301" s="2" customFormat="1" ht="24.15" customHeight="1">
      <c r="A301" s="38"/>
      <c r="B301" s="39"/>
      <c r="C301" s="220" t="s">
        <v>535</v>
      </c>
      <c r="D301" s="220" t="s">
        <v>214</v>
      </c>
      <c r="E301" s="221" t="s">
        <v>536</v>
      </c>
      <c r="F301" s="222" t="s">
        <v>537</v>
      </c>
      <c r="G301" s="223" t="s">
        <v>108</v>
      </c>
      <c r="H301" s="224">
        <v>139</v>
      </c>
      <c r="I301" s="225"/>
      <c r="J301" s="226">
        <f>ROUND(I301*H301,2)</f>
        <v>0</v>
      </c>
      <c r="K301" s="222" t="s">
        <v>217</v>
      </c>
      <c r="L301" s="44"/>
      <c r="M301" s="227" t="s">
        <v>1</v>
      </c>
      <c r="N301" s="228" t="s">
        <v>42</v>
      </c>
      <c r="O301" s="91"/>
      <c r="P301" s="229">
        <f>O301*H301</f>
        <v>0</v>
      </c>
      <c r="Q301" s="229">
        <v>0.00020000000000000001</v>
      </c>
      <c r="R301" s="229">
        <f>Q301*H301</f>
        <v>0.027800000000000002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218</v>
      </c>
      <c r="AT301" s="231" t="s">
        <v>214</v>
      </c>
      <c r="AU301" s="231" t="s">
        <v>87</v>
      </c>
      <c r="AY301" s="17" t="s">
        <v>212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85</v>
      </c>
      <c r="BK301" s="232">
        <f>ROUND(I301*H301,2)</f>
        <v>0</v>
      </c>
      <c r="BL301" s="17" t="s">
        <v>218</v>
      </c>
      <c r="BM301" s="231" t="s">
        <v>538</v>
      </c>
    </row>
    <row r="302" s="13" customFormat="1">
      <c r="A302" s="13"/>
      <c r="B302" s="233"/>
      <c r="C302" s="234"/>
      <c r="D302" s="235" t="s">
        <v>229</v>
      </c>
      <c r="E302" s="236" t="s">
        <v>170</v>
      </c>
      <c r="F302" s="237" t="s">
        <v>539</v>
      </c>
      <c r="G302" s="234"/>
      <c r="H302" s="238">
        <v>139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229</v>
      </c>
      <c r="AU302" s="244" t="s">
        <v>87</v>
      </c>
      <c r="AV302" s="13" t="s">
        <v>87</v>
      </c>
      <c r="AW302" s="13" t="s">
        <v>32</v>
      </c>
      <c r="AX302" s="13" t="s">
        <v>85</v>
      </c>
      <c r="AY302" s="244" t="s">
        <v>212</v>
      </c>
    </row>
    <row r="303" s="2" customFormat="1" ht="24.15" customHeight="1">
      <c r="A303" s="38"/>
      <c r="B303" s="39"/>
      <c r="C303" s="220" t="s">
        <v>540</v>
      </c>
      <c r="D303" s="220" t="s">
        <v>214</v>
      </c>
      <c r="E303" s="221" t="s">
        <v>541</v>
      </c>
      <c r="F303" s="222" t="s">
        <v>542</v>
      </c>
      <c r="G303" s="223" t="s">
        <v>108</v>
      </c>
      <c r="H303" s="224">
        <v>260</v>
      </c>
      <c r="I303" s="225"/>
      <c r="J303" s="226">
        <f>ROUND(I303*H303,2)</f>
        <v>0</v>
      </c>
      <c r="K303" s="222" t="s">
        <v>217</v>
      </c>
      <c r="L303" s="44"/>
      <c r="M303" s="227" t="s">
        <v>1</v>
      </c>
      <c r="N303" s="228" t="s">
        <v>42</v>
      </c>
      <c r="O303" s="91"/>
      <c r="P303" s="229">
        <f>O303*H303</f>
        <v>0</v>
      </c>
      <c r="Q303" s="229">
        <v>0.00040000000000000002</v>
      </c>
      <c r="R303" s="229">
        <f>Q303*H303</f>
        <v>0.10400000000000001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218</v>
      </c>
      <c r="AT303" s="231" t="s">
        <v>214</v>
      </c>
      <c r="AU303" s="231" t="s">
        <v>87</v>
      </c>
      <c r="AY303" s="17" t="s">
        <v>212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85</v>
      </c>
      <c r="BK303" s="232">
        <f>ROUND(I303*H303,2)</f>
        <v>0</v>
      </c>
      <c r="BL303" s="17" t="s">
        <v>218</v>
      </c>
      <c r="BM303" s="231" t="s">
        <v>543</v>
      </c>
    </row>
    <row r="304" s="13" customFormat="1">
      <c r="A304" s="13"/>
      <c r="B304" s="233"/>
      <c r="C304" s="234"/>
      <c r="D304" s="235" t="s">
        <v>229</v>
      </c>
      <c r="E304" s="236" t="s">
        <v>176</v>
      </c>
      <c r="F304" s="237" t="s">
        <v>544</v>
      </c>
      <c r="G304" s="234"/>
      <c r="H304" s="238">
        <v>260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229</v>
      </c>
      <c r="AU304" s="244" t="s">
        <v>87</v>
      </c>
      <c r="AV304" s="13" t="s">
        <v>87</v>
      </c>
      <c r="AW304" s="13" t="s">
        <v>32</v>
      </c>
      <c r="AX304" s="13" t="s">
        <v>85</v>
      </c>
      <c r="AY304" s="244" t="s">
        <v>212</v>
      </c>
    </row>
    <row r="305" s="2" customFormat="1" ht="24.15" customHeight="1">
      <c r="A305" s="38"/>
      <c r="B305" s="39"/>
      <c r="C305" s="220" t="s">
        <v>545</v>
      </c>
      <c r="D305" s="220" t="s">
        <v>214</v>
      </c>
      <c r="E305" s="221" t="s">
        <v>546</v>
      </c>
      <c r="F305" s="222" t="s">
        <v>547</v>
      </c>
      <c r="G305" s="223" t="s">
        <v>108</v>
      </c>
      <c r="H305" s="224">
        <v>387</v>
      </c>
      <c r="I305" s="225"/>
      <c r="J305" s="226">
        <f>ROUND(I305*H305,2)</f>
        <v>0</v>
      </c>
      <c r="K305" s="222" t="s">
        <v>217</v>
      </c>
      <c r="L305" s="44"/>
      <c r="M305" s="227" t="s">
        <v>1</v>
      </c>
      <c r="N305" s="228" t="s">
        <v>42</v>
      </c>
      <c r="O305" s="91"/>
      <c r="P305" s="229">
        <f>O305*H305</f>
        <v>0</v>
      </c>
      <c r="Q305" s="229">
        <v>0.00012999999999999999</v>
      </c>
      <c r="R305" s="229">
        <f>Q305*H305</f>
        <v>0.050309999999999994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218</v>
      </c>
      <c r="AT305" s="231" t="s">
        <v>214</v>
      </c>
      <c r="AU305" s="231" t="s">
        <v>87</v>
      </c>
      <c r="AY305" s="17" t="s">
        <v>212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85</v>
      </c>
      <c r="BK305" s="232">
        <f>ROUND(I305*H305,2)</f>
        <v>0</v>
      </c>
      <c r="BL305" s="17" t="s">
        <v>218</v>
      </c>
      <c r="BM305" s="231" t="s">
        <v>548</v>
      </c>
    </row>
    <row r="306" s="13" customFormat="1">
      <c r="A306" s="13"/>
      <c r="B306" s="233"/>
      <c r="C306" s="234"/>
      <c r="D306" s="235" t="s">
        <v>229</v>
      </c>
      <c r="E306" s="236" t="s">
        <v>167</v>
      </c>
      <c r="F306" s="237" t="s">
        <v>549</v>
      </c>
      <c r="G306" s="234"/>
      <c r="H306" s="238">
        <v>387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229</v>
      </c>
      <c r="AU306" s="244" t="s">
        <v>87</v>
      </c>
      <c r="AV306" s="13" t="s">
        <v>87</v>
      </c>
      <c r="AW306" s="13" t="s">
        <v>32</v>
      </c>
      <c r="AX306" s="13" t="s">
        <v>85</v>
      </c>
      <c r="AY306" s="244" t="s">
        <v>212</v>
      </c>
    </row>
    <row r="307" s="2" customFormat="1" ht="24.15" customHeight="1">
      <c r="A307" s="38"/>
      <c r="B307" s="39"/>
      <c r="C307" s="220" t="s">
        <v>550</v>
      </c>
      <c r="D307" s="220" t="s">
        <v>214</v>
      </c>
      <c r="E307" s="221" t="s">
        <v>551</v>
      </c>
      <c r="F307" s="222" t="s">
        <v>552</v>
      </c>
      <c r="G307" s="223" t="s">
        <v>96</v>
      </c>
      <c r="H307" s="224">
        <v>22</v>
      </c>
      <c r="I307" s="225"/>
      <c r="J307" s="226">
        <f>ROUND(I307*H307,2)</f>
        <v>0</v>
      </c>
      <c r="K307" s="222" t="s">
        <v>217</v>
      </c>
      <c r="L307" s="44"/>
      <c r="M307" s="227" t="s">
        <v>1</v>
      </c>
      <c r="N307" s="228" t="s">
        <v>42</v>
      </c>
      <c r="O307" s="91"/>
      <c r="P307" s="229">
        <f>O307*H307</f>
        <v>0</v>
      </c>
      <c r="Q307" s="229">
        <v>0.0016000000000000001</v>
      </c>
      <c r="R307" s="229">
        <f>Q307*H307</f>
        <v>0.035200000000000002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218</v>
      </c>
      <c r="AT307" s="231" t="s">
        <v>214</v>
      </c>
      <c r="AU307" s="231" t="s">
        <v>87</v>
      </c>
      <c r="AY307" s="17" t="s">
        <v>212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85</v>
      </c>
      <c r="BK307" s="232">
        <f>ROUND(I307*H307,2)</f>
        <v>0</v>
      </c>
      <c r="BL307" s="17" t="s">
        <v>218</v>
      </c>
      <c r="BM307" s="231" t="s">
        <v>553</v>
      </c>
    </row>
    <row r="308" s="13" customFormat="1">
      <c r="A308" s="13"/>
      <c r="B308" s="233"/>
      <c r="C308" s="234"/>
      <c r="D308" s="235" t="s">
        <v>229</v>
      </c>
      <c r="E308" s="236" t="s">
        <v>173</v>
      </c>
      <c r="F308" s="237" t="s">
        <v>554</v>
      </c>
      <c r="G308" s="234"/>
      <c r="H308" s="238">
        <v>22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229</v>
      </c>
      <c r="AU308" s="244" t="s">
        <v>87</v>
      </c>
      <c r="AV308" s="13" t="s">
        <v>87</v>
      </c>
      <c r="AW308" s="13" t="s">
        <v>32</v>
      </c>
      <c r="AX308" s="13" t="s">
        <v>85</v>
      </c>
      <c r="AY308" s="244" t="s">
        <v>212</v>
      </c>
    </row>
    <row r="309" s="2" customFormat="1" ht="24.15" customHeight="1">
      <c r="A309" s="38"/>
      <c r="B309" s="39"/>
      <c r="C309" s="220" t="s">
        <v>555</v>
      </c>
      <c r="D309" s="220" t="s">
        <v>214</v>
      </c>
      <c r="E309" s="221" t="s">
        <v>556</v>
      </c>
      <c r="F309" s="222" t="s">
        <v>557</v>
      </c>
      <c r="G309" s="223" t="s">
        <v>163</v>
      </c>
      <c r="H309" s="224">
        <v>1</v>
      </c>
      <c r="I309" s="225"/>
      <c r="J309" s="226">
        <f>ROUND(I309*H309,2)</f>
        <v>0</v>
      </c>
      <c r="K309" s="222" t="s">
        <v>432</v>
      </c>
      <c r="L309" s="44"/>
      <c r="M309" s="227" t="s">
        <v>1</v>
      </c>
      <c r="N309" s="228" t="s">
        <v>42</v>
      </c>
      <c r="O309" s="91"/>
      <c r="P309" s="229">
        <f>O309*H309</f>
        <v>0</v>
      </c>
      <c r="Q309" s="229">
        <v>0.0021900000000000001</v>
      </c>
      <c r="R309" s="229">
        <f>Q309*H309</f>
        <v>0.0021900000000000001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218</v>
      </c>
      <c r="AT309" s="231" t="s">
        <v>214</v>
      </c>
      <c r="AU309" s="231" t="s">
        <v>87</v>
      </c>
      <c r="AY309" s="17" t="s">
        <v>212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85</v>
      </c>
      <c r="BK309" s="232">
        <f>ROUND(I309*H309,2)</f>
        <v>0</v>
      </c>
      <c r="BL309" s="17" t="s">
        <v>218</v>
      </c>
      <c r="BM309" s="231" t="s">
        <v>558</v>
      </c>
    </row>
    <row r="310" s="13" customFormat="1">
      <c r="A310" s="13"/>
      <c r="B310" s="233"/>
      <c r="C310" s="234"/>
      <c r="D310" s="235" t="s">
        <v>229</v>
      </c>
      <c r="E310" s="236" t="s">
        <v>1</v>
      </c>
      <c r="F310" s="237" t="s">
        <v>559</v>
      </c>
      <c r="G310" s="234"/>
      <c r="H310" s="238">
        <v>1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229</v>
      </c>
      <c r="AU310" s="244" t="s">
        <v>87</v>
      </c>
      <c r="AV310" s="13" t="s">
        <v>87</v>
      </c>
      <c r="AW310" s="13" t="s">
        <v>32</v>
      </c>
      <c r="AX310" s="13" t="s">
        <v>85</v>
      </c>
      <c r="AY310" s="244" t="s">
        <v>212</v>
      </c>
    </row>
    <row r="311" s="2" customFormat="1" ht="16.5" customHeight="1">
      <c r="A311" s="38"/>
      <c r="B311" s="39"/>
      <c r="C311" s="220" t="s">
        <v>560</v>
      </c>
      <c r="D311" s="220" t="s">
        <v>214</v>
      </c>
      <c r="E311" s="221" t="s">
        <v>561</v>
      </c>
      <c r="F311" s="222" t="s">
        <v>562</v>
      </c>
      <c r="G311" s="223" t="s">
        <v>108</v>
      </c>
      <c r="H311" s="224">
        <v>786</v>
      </c>
      <c r="I311" s="225"/>
      <c r="J311" s="226">
        <f>ROUND(I311*H311,2)</f>
        <v>0</v>
      </c>
      <c r="K311" s="222" t="s">
        <v>217</v>
      </c>
      <c r="L311" s="44"/>
      <c r="M311" s="227" t="s">
        <v>1</v>
      </c>
      <c r="N311" s="228" t="s">
        <v>42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218</v>
      </c>
      <c r="AT311" s="231" t="s">
        <v>214</v>
      </c>
      <c r="AU311" s="231" t="s">
        <v>87</v>
      </c>
      <c r="AY311" s="17" t="s">
        <v>212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85</v>
      </c>
      <c r="BK311" s="232">
        <f>ROUND(I311*H311,2)</f>
        <v>0</v>
      </c>
      <c r="BL311" s="17" t="s">
        <v>218</v>
      </c>
      <c r="BM311" s="231" t="s">
        <v>563</v>
      </c>
    </row>
    <row r="312" s="13" customFormat="1">
      <c r="A312" s="13"/>
      <c r="B312" s="233"/>
      <c r="C312" s="234"/>
      <c r="D312" s="235" t="s">
        <v>229</v>
      </c>
      <c r="E312" s="236" t="s">
        <v>1</v>
      </c>
      <c r="F312" s="237" t="s">
        <v>564</v>
      </c>
      <c r="G312" s="234"/>
      <c r="H312" s="238">
        <v>786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229</v>
      </c>
      <c r="AU312" s="244" t="s">
        <v>87</v>
      </c>
      <c r="AV312" s="13" t="s">
        <v>87</v>
      </c>
      <c r="AW312" s="13" t="s">
        <v>32</v>
      </c>
      <c r="AX312" s="13" t="s">
        <v>85</v>
      </c>
      <c r="AY312" s="244" t="s">
        <v>212</v>
      </c>
    </row>
    <row r="313" s="2" customFormat="1" ht="16.5" customHeight="1">
      <c r="A313" s="38"/>
      <c r="B313" s="39"/>
      <c r="C313" s="220" t="s">
        <v>565</v>
      </c>
      <c r="D313" s="220" t="s">
        <v>214</v>
      </c>
      <c r="E313" s="221" t="s">
        <v>566</v>
      </c>
      <c r="F313" s="222" t="s">
        <v>567</v>
      </c>
      <c r="G313" s="223" t="s">
        <v>96</v>
      </c>
      <c r="H313" s="224">
        <v>199</v>
      </c>
      <c r="I313" s="225"/>
      <c r="J313" s="226">
        <f>ROUND(I313*H313,2)</f>
        <v>0</v>
      </c>
      <c r="K313" s="222" t="s">
        <v>217</v>
      </c>
      <c r="L313" s="44"/>
      <c r="M313" s="227" t="s">
        <v>1</v>
      </c>
      <c r="N313" s="228" t="s">
        <v>42</v>
      </c>
      <c r="O313" s="91"/>
      <c r="P313" s="229">
        <f>O313*H313</f>
        <v>0</v>
      </c>
      <c r="Q313" s="229">
        <v>1.0000000000000001E-05</v>
      </c>
      <c r="R313" s="229">
        <f>Q313*H313</f>
        <v>0.00199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218</v>
      </c>
      <c r="AT313" s="231" t="s">
        <v>214</v>
      </c>
      <c r="AU313" s="231" t="s">
        <v>87</v>
      </c>
      <c r="AY313" s="17" t="s">
        <v>212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85</v>
      </c>
      <c r="BK313" s="232">
        <f>ROUND(I313*H313,2)</f>
        <v>0</v>
      </c>
      <c r="BL313" s="17" t="s">
        <v>218</v>
      </c>
      <c r="BM313" s="231" t="s">
        <v>568</v>
      </c>
    </row>
    <row r="314" s="13" customFormat="1">
      <c r="A314" s="13"/>
      <c r="B314" s="233"/>
      <c r="C314" s="234"/>
      <c r="D314" s="235" t="s">
        <v>229</v>
      </c>
      <c r="E314" s="236" t="s">
        <v>1</v>
      </c>
      <c r="F314" s="237" t="s">
        <v>569</v>
      </c>
      <c r="G314" s="234"/>
      <c r="H314" s="238">
        <v>199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229</v>
      </c>
      <c r="AU314" s="244" t="s">
        <v>87</v>
      </c>
      <c r="AV314" s="13" t="s">
        <v>87</v>
      </c>
      <c r="AW314" s="13" t="s">
        <v>32</v>
      </c>
      <c r="AX314" s="13" t="s">
        <v>85</v>
      </c>
      <c r="AY314" s="244" t="s">
        <v>212</v>
      </c>
    </row>
    <row r="315" s="2" customFormat="1" ht="33" customHeight="1">
      <c r="A315" s="38"/>
      <c r="B315" s="39"/>
      <c r="C315" s="220" t="s">
        <v>570</v>
      </c>
      <c r="D315" s="220" t="s">
        <v>214</v>
      </c>
      <c r="E315" s="221" t="s">
        <v>571</v>
      </c>
      <c r="F315" s="222" t="s">
        <v>572</v>
      </c>
      <c r="G315" s="223" t="s">
        <v>108</v>
      </c>
      <c r="H315" s="224">
        <v>109</v>
      </c>
      <c r="I315" s="225"/>
      <c r="J315" s="226">
        <f>ROUND(I315*H315,2)</f>
        <v>0</v>
      </c>
      <c r="K315" s="222" t="s">
        <v>217</v>
      </c>
      <c r="L315" s="44"/>
      <c r="M315" s="227" t="s">
        <v>1</v>
      </c>
      <c r="N315" s="228" t="s">
        <v>42</v>
      </c>
      <c r="O315" s="91"/>
      <c r="P315" s="229">
        <f>O315*H315</f>
        <v>0</v>
      </c>
      <c r="Q315" s="229">
        <v>0.15540000000000001</v>
      </c>
      <c r="R315" s="229">
        <f>Q315*H315</f>
        <v>16.938600000000001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218</v>
      </c>
      <c r="AT315" s="231" t="s">
        <v>214</v>
      </c>
      <c r="AU315" s="231" t="s">
        <v>87</v>
      </c>
      <c r="AY315" s="17" t="s">
        <v>212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85</v>
      </c>
      <c r="BK315" s="232">
        <f>ROUND(I315*H315,2)</f>
        <v>0</v>
      </c>
      <c r="BL315" s="17" t="s">
        <v>218</v>
      </c>
      <c r="BM315" s="231" t="s">
        <v>573</v>
      </c>
    </row>
    <row r="316" s="13" customFormat="1">
      <c r="A316" s="13"/>
      <c r="B316" s="233"/>
      <c r="C316" s="234"/>
      <c r="D316" s="235" t="s">
        <v>229</v>
      </c>
      <c r="E316" s="236" t="s">
        <v>1</v>
      </c>
      <c r="F316" s="237" t="s">
        <v>574</v>
      </c>
      <c r="G316" s="234"/>
      <c r="H316" s="238">
        <v>109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229</v>
      </c>
      <c r="AU316" s="244" t="s">
        <v>87</v>
      </c>
      <c r="AV316" s="13" t="s">
        <v>87</v>
      </c>
      <c r="AW316" s="13" t="s">
        <v>32</v>
      </c>
      <c r="AX316" s="13" t="s">
        <v>85</v>
      </c>
      <c r="AY316" s="244" t="s">
        <v>212</v>
      </c>
    </row>
    <row r="317" s="2" customFormat="1" ht="21.75" customHeight="1">
      <c r="A317" s="38"/>
      <c r="B317" s="39"/>
      <c r="C317" s="260" t="s">
        <v>575</v>
      </c>
      <c r="D317" s="260" t="s">
        <v>322</v>
      </c>
      <c r="E317" s="261" t="s">
        <v>576</v>
      </c>
      <c r="F317" s="262" t="s">
        <v>577</v>
      </c>
      <c r="G317" s="263" t="s">
        <v>108</v>
      </c>
      <c r="H317" s="264">
        <v>81</v>
      </c>
      <c r="I317" s="265"/>
      <c r="J317" s="266">
        <f>ROUND(I317*H317,2)</f>
        <v>0</v>
      </c>
      <c r="K317" s="262" t="s">
        <v>217</v>
      </c>
      <c r="L317" s="267"/>
      <c r="M317" s="268" t="s">
        <v>1</v>
      </c>
      <c r="N317" s="269" t="s">
        <v>42</v>
      </c>
      <c r="O317" s="91"/>
      <c r="P317" s="229">
        <f>O317*H317</f>
        <v>0</v>
      </c>
      <c r="Q317" s="229">
        <v>0.048300000000000003</v>
      </c>
      <c r="R317" s="229">
        <f>Q317*H317</f>
        <v>3.9123000000000001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243</v>
      </c>
      <c r="AT317" s="231" t="s">
        <v>322</v>
      </c>
      <c r="AU317" s="231" t="s">
        <v>87</v>
      </c>
      <c r="AY317" s="17" t="s">
        <v>212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85</v>
      </c>
      <c r="BK317" s="232">
        <f>ROUND(I317*H317,2)</f>
        <v>0</v>
      </c>
      <c r="BL317" s="17" t="s">
        <v>218</v>
      </c>
      <c r="BM317" s="231" t="s">
        <v>578</v>
      </c>
    </row>
    <row r="318" s="13" customFormat="1">
      <c r="A318" s="13"/>
      <c r="B318" s="233"/>
      <c r="C318" s="234"/>
      <c r="D318" s="235" t="s">
        <v>229</v>
      </c>
      <c r="E318" s="236" t="s">
        <v>129</v>
      </c>
      <c r="F318" s="237" t="s">
        <v>131</v>
      </c>
      <c r="G318" s="234"/>
      <c r="H318" s="238">
        <v>81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229</v>
      </c>
      <c r="AU318" s="244" t="s">
        <v>87</v>
      </c>
      <c r="AV318" s="13" t="s">
        <v>87</v>
      </c>
      <c r="AW318" s="13" t="s">
        <v>32</v>
      </c>
      <c r="AX318" s="13" t="s">
        <v>85</v>
      </c>
      <c r="AY318" s="244" t="s">
        <v>212</v>
      </c>
    </row>
    <row r="319" s="2" customFormat="1" ht="24.15" customHeight="1">
      <c r="A319" s="38"/>
      <c r="B319" s="39"/>
      <c r="C319" s="260" t="s">
        <v>579</v>
      </c>
      <c r="D319" s="260" t="s">
        <v>322</v>
      </c>
      <c r="E319" s="261" t="s">
        <v>580</v>
      </c>
      <c r="F319" s="262" t="s">
        <v>581</v>
      </c>
      <c r="G319" s="263" t="s">
        <v>108</v>
      </c>
      <c r="H319" s="264">
        <v>28</v>
      </c>
      <c r="I319" s="265"/>
      <c r="J319" s="266">
        <f>ROUND(I319*H319,2)</f>
        <v>0</v>
      </c>
      <c r="K319" s="262" t="s">
        <v>217</v>
      </c>
      <c r="L319" s="267"/>
      <c r="M319" s="268" t="s">
        <v>1</v>
      </c>
      <c r="N319" s="269" t="s">
        <v>42</v>
      </c>
      <c r="O319" s="91"/>
      <c r="P319" s="229">
        <f>O319*H319</f>
        <v>0</v>
      </c>
      <c r="Q319" s="229">
        <v>0.065670000000000006</v>
      </c>
      <c r="R319" s="229">
        <f>Q319*H319</f>
        <v>1.8387600000000002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243</v>
      </c>
      <c r="AT319" s="231" t="s">
        <v>322</v>
      </c>
      <c r="AU319" s="231" t="s">
        <v>87</v>
      </c>
      <c r="AY319" s="17" t="s">
        <v>212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85</v>
      </c>
      <c r="BK319" s="232">
        <f>ROUND(I319*H319,2)</f>
        <v>0</v>
      </c>
      <c r="BL319" s="17" t="s">
        <v>218</v>
      </c>
      <c r="BM319" s="231" t="s">
        <v>582</v>
      </c>
    </row>
    <row r="320" s="13" customFormat="1">
      <c r="A320" s="13"/>
      <c r="B320" s="233"/>
      <c r="C320" s="234"/>
      <c r="D320" s="235" t="s">
        <v>229</v>
      </c>
      <c r="E320" s="236" t="s">
        <v>132</v>
      </c>
      <c r="F320" s="237" t="s">
        <v>134</v>
      </c>
      <c r="G320" s="234"/>
      <c r="H320" s="238">
        <v>28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229</v>
      </c>
      <c r="AU320" s="244" t="s">
        <v>87</v>
      </c>
      <c r="AV320" s="13" t="s">
        <v>87</v>
      </c>
      <c r="AW320" s="13" t="s">
        <v>32</v>
      </c>
      <c r="AX320" s="13" t="s">
        <v>85</v>
      </c>
      <c r="AY320" s="244" t="s">
        <v>212</v>
      </c>
    </row>
    <row r="321" s="2" customFormat="1" ht="33" customHeight="1">
      <c r="A321" s="38"/>
      <c r="B321" s="39"/>
      <c r="C321" s="220" t="s">
        <v>131</v>
      </c>
      <c r="D321" s="220" t="s">
        <v>214</v>
      </c>
      <c r="E321" s="221" t="s">
        <v>583</v>
      </c>
      <c r="F321" s="222" t="s">
        <v>584</v>
      </c>
      <c r="G321" s="223" t="s">
        <v>108</v>
      </c>
      <c r="H321" s="224">
        <v>908</v>
      </c>
      <c r="I321" s="225"/>
      <c r="J321" s="226">
        <f>ROUND(I321*H321,2)</f>
        <v>0</v>
      </c>
      <c r="K321" s="222" t="s">
        <v>217</v>
      </c>
      <c r="L321" s="44"/>
      <c r="M321" s="227" t="s">
        <v>1</v>
      </c>
      <c r="N321" s="228" t="s">
        <v>42</v>
      </c>
      <c r="O321" s="91"/>
      <c r="P321" s="229">
        <f>O321*H321</f>
        <v>0</v>
      </c>
      <c r="Q321" s="229">
        <v>0.1295</v>
      </c>
      <c r="R321" s="229">
        <f>Q321*H321</f>
        <v>117.586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218</v>
      </c>
      <c r="AT321" s="231" t="s">
        <v>214</v>
      </c>
      <c r="AU321" s="231" t="s">
        <v>87</v>
      </c>
      <c r="AY321" s="17" t="s">
        <v>212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85</v>
      </c>
      <c r="BK321" s="232">
        <f>ROUND(I321*H321,2)</f>
        <v>0</v>
      </c>
      <c r="BL321" s="17" t="s">
        <v>218</v>
      </c>
      <c r="BM321" s="231" t="s">
        <v>585</v>
      </c>
    </row>
    <row r="322" s="13" customFormat="1">
      <c r="A322" s="13"/>
      <c r="B322" s="233"/>
      <c r="C322" s="234"/>
      <c r="D322" s="235" t="s">
        <v>229</v>
      </c>
      <c r="E322" s="236" t="s">
        <v>1</v>
      </c>
      <c r="F322" s="237" t="s">
        <v>586</v>
      </c>
      <c r="G322" s="234"/>
      <c r="H322" s="238">
        <v>908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229</v>
      </c>
      <c r="AU322" s="244" t="s">
        <v>87</v>
      </c>
      <c r="AV322" s="13" t="s">
        <v>87</v>
      </c>
      <c r="AW322" s="13" t="s">
        <v>32</v>
      </c>
      <c r="AX322" s="13" t="s">
        <v>85</v>
      </c>
      <c r="AY322" s="244" t="s">
        <v>212</v>
      </c>
    </row>
    <row r="323" s="2" customFormat="1" ht="16.5" customHeight="1">
      <c r="A323" s="38"/>
      <c r="B323" s="39"/>
      <c r="C323" s="260" t="s">
        <v>587</v>
      </c>
      <c r="D323" s="260" t="s">
        <v>322</v>
      </c>
      <c r="E323" s="261" t="s">
        <v>588</v>
      </c>
      <c r="F323" s="262" t="s">
        <v>589</v>
      </c>
      <c r="G323" s="263" t="s">
        <v>108</v>
      </c>
      <c r="H323" s="264">
        <v>303.95999999999998</v>
      </c>
      <c r="I323" s="265"/>
      <c r="J323" s="266">
        <f>ROUND(I323*H323,2)</f>
        <v>0</v>
      </c>
      <c r="K323" s="262" t="s">
        <v>217</v>
      </c>
      <c r="L323" s="267"/>
      <c r="M323" s="268" t="s">
        <v>1</v>
      </c>
      <c r="N323" s="269" t="s">
        <v>42</v>
      </c>
      <c r="O323" s="91"/>
      <c r="P323" s="229">
        <f>O323*H323</f>
        <v>0</v>
      </c>
      <c r="Q323" s="229">
        <v>0.044999999999999998</v>
      </c>
      <c r="R323" s="229">
        <f>Q323*H323</f>
        <v>13.678199999999999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243</v>
      </c>
      <c r="AT323" s="231" t="s">
        <v>322</v>
      </c>
      <c r="AU323" s="231" t="s">
        <v>87</v>
      </c>
      <c r="AY323" s="17" t="s">
        <v>212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85</v>
      </c>
      <c r="BK323" s="232">
        <f>ROUND(I323*H323,2)</f>
        <v>0</v>
      </c>
      <c r="BL323" s="17" t="s">
        <v>218</v>
      </c>
      <c r="BM323" s="231" t="s">
        <v>590</v>
      </c>
    </row>
    <row r="324" s="2" customFormat="1">
      <c r="A324" s="38"/>
      <c r="B324" s="39"/>
      <c r="C324" s="40"/>
      <c r="D324" s="235" t="s">
        <v>270</v>
      </c>
      <c r="E324" s="40"/>
      <c r="F324" s="245" t="s">
        <v>408</v>
      </c>
      <c r="G324" s="40"/>
      <c r="H324" s="40"/>
      <c r="I324" s="246"/>
      <c r="J324" s="40"/>
      <c r="K324" s="40"/>
      <c r="L324" s="44"/>
      <c r="M324" s="247"/>
      <c r="N324" s="248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270</v>
      </c>
      <c r="AU324" s="17" t="s">
        <v>87</v>
      </c>
    </row>
    <row r="325" s="13" customFormat="1">
      <c r="A325" s="13"/>
      <c r="B325" s="233"/>
      <c r="C325" s="234"/>
      <c r="D325" s="235" t="s">
        <v>229</v>
      </c>
      <c r="E325" s="236" t="s">
        <v>142</v>
      </c>
      <c r="F325" s="237" t="s">
        <v>144</v>
      </c>
      <c r="G325" s="234"/>
      <c r="H325" s="238">
        <v>298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229</v>
      </c>
      <c r="AU325" s="244" t="s">
        <v>87</v>
      </c>
      <c r="AV325" s="13" t="s">
        <v>87</v>
      </c>
      <c r="AW325" s="13" t="s">
        <v>32</v>
      </c>
      <c r="AX325" s="13" t="s">
        <v>85</v>
      </c>
      <c r="AY325" s="244" t="s">
        <v>212</v>
      </c>
    </row>
    <row r="326" s="13" customFormat="1">
      <c r="A326" s="13"/>
      <c r="B326" s="233"/>
      <c r="C326" s="234"/>
      <c r="D326" s="235" t="s">
        <v>229</v>
      </c>
      <c r="E326" s="234"/>
      <c r="F326" s="237" t="s">
        <v>591</v>
      </c>
      <c r="G326" s="234"/>
      <c r="H326" s="238">
        <v>303.95999999999998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229</v>
      </c>
      <c r="AU326" s="244" t="s">
        <v>87</v>
      </c>
      <c r="AV326" s="13" t="s">
        <v>87</v>
      </c>
      <c r="AW326" s="13" t="s">
        <v>4</v>
      </c>
      <c r="AX326" s="13" t="s">
        <v>85</v>
      </c>
      <c r="AY326" s="244" t="s">
        <v>212</v>
      </c>
    </row>
    <row r="327" s="2" customFormat="1" ht="16.5" customHeight="1">
      <c r="A327" s="38"/>
      <c r="B327" s="39"/>
      <c r="C327" s="260" t="s">
        <v>592</v>
      </c>
      <c r="D327" s="260" t="s">
        <v>322</v>
      </c>
      <c r="E327" s="261" t="s">
        <v>593</v>
      </c>
      <c r="F327" s="262" t="s">
        <v>594</v>
      </c>
      <c r="G327" s="263" t="s">
        <v>108</v>
      </c>
      <c r="H327" s="264">
        <v>610</v>
      </c>
      <c r="I327" s="265"/>
      <c r="J327" s="266">
        <f>ROUND(I327*H327,2)</f>
        <v>0</v>
      </c>
      <c r="K327" s="262" t="s">
        <v>217</v>
      </c>
      <c r="L327" s="267"/>
      <c r="M327" s="268" t="s">
        <v>1</v>
      </c>
      <c r="N327" s="269" t="s">
        <v>42</v>
      </c>
      <c r="O327" s="91"/>
      <c r="P327" s="229">
        <f>O327*H327</f>
        <v>0</v>
      </c>
      <c r="Q327" s="229">
        <v>0.085000000000000006</v>
      </c>
      <c r="R327" s="229">
        <f>Q327*H327</f>
        <v>51.850000000000001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243</v>
      </c>
      <c r="AT327" s="231" t="s">
        <v>322</v>
      </c>
      <c r="AU327" s="231" t="s">
        <v>87</v>
      </c>
      <c r="AY327" s="17" t="s">
        <v>212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85</v>
      </c>
      <c r="BK327" s="232">
        <f>ROUND(I327*H327,2)</f>
        <v>0</v>
      </c>
      <c r="BL327" s="17" t="s">
        <v>218</v>
      </c>
      <c r="BM327" s="231" t="s">
        <v>595</v>
      </c>
    </row>
    <row r="328" s="13" customFormat="1">
      <c r="A328" s="13"/>
      <c r="B328" s="233"/>
      <c r="C328" s="234"/>
      <c r="D328" s="235" t="s">
        <v>229</v>
      </c>
      <c r="E328" s="236" t="s">
        <v>135</v>
      </c>
      <c r="F328" s="237" t="s">
        <v>137</v>
      </c>
      <c r="G328" s="234"/>
      <c r="H328" s="238">
        <v>610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229</v>
      </c>
      <c r="AU328" s="244" t="s">
        <v>87</v>
      </c>
      <c r="AV328" s="13" t="s">
        <v>87</v>
      </c>
      <c r="AW328" s="13" t="s">
        <v>32</v>
      </c>
      <c r="AX328" s="13" t="s">
        <v>85</v>
      </c>
      <c r="AY328" s="244" t="s">
        <v>212</v>
      </c>
    </row>
    <row r="329" s="2" customFormat="1" ht="24.15" customHeight="1">
      <c r="A329" s="38"/>
      <c r="B329" s="39"/>
      <c r="C329" s="220" t="s">
        <v>596</v>
      </c>
      <c r="D329" s="220" t="s">
        <v>214</v>
      </c>
      <c r="E329" s="221" t="s">
        <v>597</v>
      </c>
      <c r="F329" s="222" t="s">
        <v>598</v>
      </c>
      <c r="G329" s="223" t="s">
        <v>108</v>
      </c>
      <c r="H329" s="224">
        <v>13</v>
      </c>
      <c r="I329" s="225"/>
      <c r="J329" s="226">
        <f>ROUND(I329*H329,2)</f>
        <v>0</v>
      </c>
      <c r="K329" s="222" t="s">
        <v>217</v>
      </c>
      <c r="L329" s="44"/>
      <c r="M329" s="227" t="s">
        <v>1</v>
      </c>
      <c r="N329" s="228" t="s">
        <v>42</v>
      </c>
      <c r="O329" s="91"/>
      <c r="P329" s="229">
        <f>O329*H329</f>
        <v>0</v>
      </c>
      <c r="Q329" s="229">
        <v>0.20646999999999999</v>
      </c>
      <c r="R329" s="229">
        <f>Q329*H329</f>
        <v>2.68411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218</v>
      </c>
      <c r="AT329" s="231" t="s">
        <v>214</v>
      </c>
      <c r="AU329" s="231" t="s">
        <v>87</v>
      </c>
      <c r="AY329" s="17" t="s">
        <v>212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85</v>
      </c>
      <c r="BK329" s="232">
        <f>ROUND(I329*H329,2)</f>
        <v>0</v>
      </c>
      <c r="BL329" s="17" t="s">
        <v>218</v>
      </c>
      <c r="BM329" s="231" t="s">
        <v>599</v>
      </c>
    </row>
    <row r="330" s="13" customFormat="1">
      <c r="A330" s="13"/>
      <c r="B330" s="233"/>
      <c r="C330" s="234"/>
      <c r="D330" s="235" t="s">
        <v>229</v>
      </c>
      <c r="E330" s="236" t="s">
        <v>1</v>
      </c>
      <c r="F330" s="237" t="s">
        <v>600</v>
      </c>
      <c r="G330" s="234"/>
      <c r="H330" s="238">
        <v>13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229</v>
      </c>
      <c r="AU330" s="244" t="s">
        <v>87</v>
      </c>
      <c r="AV330" s="13" t="s">
        <v>87</v>
      </c>
      <c r="AW330" s="13" t="s">
        <v>32</v>
      </c>
      <c r="AX330" s="13" t="s">
        <v>85</v>
      </c>
      <c r="AY330" s="244" t="s">
        <v>212</v>
      </c>
    </row>
    <row r="331" s="2" customFormat="1" ht="24.15" customHeight="1">
      <c r="A331" s="38"/>
      <c r="B331" s="39"/>
      <c r="C331" s="260" t="s">
        <v>601</v>
      </c>
      <c r="D331" s="260" t="s">
        <v>322</v>
      </c>
      <c r="E331" s="261" t="s">
        <v>602</v>
      </c>
      <c r="F331" s="262" t="s">
        <v>603</v>
      </c>
      <c r="G331" s="263" t="s">
        <v>163</v>
      </c>
      <c r="H331" s="264">
        <v>11</v>
      </c>
      <c r="I331" s="265"/>
      <c r="J331" s="266">
        <f>ROUND(I331*H331,2)</f>
        <v>0</v>
      </c>
      <c r="K331" s="262" t="s">
        <v>1</v>
      </c>
      <c r="L331" s="267"/>
      <c r="M331" s="268" t="s">
        <v>1</v>
      </c>
      <c r="N331" s="269" t="s">
        <v>42</v>
      </c>
      <c r="O331" s="91"/>
      <c r="P331" s="229">
        <f>O331*H331</f>
        <v>0</v>
      </c>
      <c r="Q331" s="229">
        <v>0.063</v>
      </c>
      <c r="R331" s="229">
        <f>Q331*H331</f>
        <v>0.69300000000000006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243</v>
      </c>
      <c r="AT331" s="231" t="s">
        <v>322</v>
      </c>
      <c r="AU331" s="231" t="s">
        <v>87</v>
      </c>
      <c r="AY331" s="17" t="s">
        <v>212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85</v>
      </c>
      <c r="BK331" s="232">
        <f>ROUND(I331*H331,2)</f>
        <v>0</v>
      </c>
      <c r="BL331" s="17" t="s">
        <v>218</v>
      </c>
      <c r="BM331" s="231" t="s">
        <v>604</v>
      </c>
    </row>
    <row r="332" s="13" customFormat="1">
      <c r="A332" s="13"/>
      <c r="B332" s="233"/>
      <c r="C332" s="234"/>
      <c r="D332" s="235" t="s">
        <v>229</v>
      </c>
      <c r="E332" s="236" t="s">
        <v>126</v>
      </c>
      <c r="F332" s="237" t="s">
        <v>128</v>
      </c>
      <c r="G332" s="234"/>
      <c r="H332" s="238">
        <v>11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229</v>
      </c>
      <c r="AU332" s="244" t="s">
        <v>87</v>
      </c>
      <c r="AV332" s="13" t="s">
        <v>87</v>
      </c>
      <c r="AW332" s="13" t="s">
        <v>32</v>
      </c>
      <c r="AX332" s="13" t="s">
        <v>85</v>
      </c>
      <c r="AY332" s="244" t="s">
        <v>212</v>
      </c>
    </row>
    <row r="333" s="2" customFormat="1" ht="24.15" customHeight="1">
      <c r="A333" s="38"/>
      <c r="B333" s="39"/>
      <c r="C333" s="260" t="s">
        <v>605</v>
      </c>
      <c r="D333" s="260" t="s">
        <v>322</v>
      </c>
      <c r="E333" s="261" t="s">
        <v>606</v>
      </c>
      <c r="F333" s="262" t="s">
        <v>607</v>
      </c>
      <c r="G333" s="263" t="s">
        <v>163</v>
      </c>
      <c r="H333" s="264">
        <v>2</v>
      </c>
      <c r="I333" s="265"/>
      <c r="J333" s="266">
        <f>ROUND(I333*H333,2)</f>
        <v>0</v>
      </c>
      <c r="K333" s="262" t="s">
        <v>1</v>
      </c>
      <c r="L333" s="267"/>
      <c r="M333" s="268" t="s">
        <v>1</v>
      </c>
      <c r="N333" s="269" t="s">
        <v>42</v>
      </c>
      <c r="O333" s="91"/>
      <c r="P333" s="229">
        <f>O333*H333</f>
        <v>0</v>
      </c>
      <c r="Q333" s="229">
        <v>0.063</v>
      </c>
      <c r="R333" s="229">
        <f>Q333*H333</f>
        <v>0.126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243</v>
      </c>
      <c r="AT333" s="231" t="s">
        <v>322</v>
      </c>
      <c r="AU333" s="231" t="s">
        <v>87</v>
      </c>
      <c r="AY333" s="17" t="s">
        <v>212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85</v>
      </c>
      <c r="BK333" s="232">
        <f>ROUND(I333*H333,2)</f>
        <v>0</v>
      </c>
      <c r="BL333" s="17" t="s">
        <v>218</v>
      </c>
      <c r="BM333" s="231" t="s">
        <v>608</v>
      </c>
    </row>
    <row r="334" s="13" customFormat="1">
      <c r="A334" s="13"/>
      <c r="B334" s="233"/>
      <c r="C334" s="234"/>
      <c r="D334" s="235" t="s">
        <v>229</v>
      </c>
      <c r="E334" s="236" t="s">
        <v>124</v>
      </c>
      <c r="F334" s="237" t="s">
        <v>87</v>
      </c>
      <c r="G334" s="234"/>
      <c r="H334" s="238">
        <v>2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229</v>
      </c>
      <c r="AU334" s="244" t="s">
        <v>87</v>
      </c>
      <c r="AV334" s="13" t="s">
        <v>87</v>
      </c>
      <c r="AW334" s="13" t="s">
        <v>32</v>
      </c>
      <c r="AX334" s="13" t="s">
        <v>85</v>
      </c>
      <c r="AY334" s="244" t="s">
        <v>212</v>
      </c>
    </row>
    <row r="335" s="2" customFormat="1" ht="24.15" customHeight="1">
      <c r="A335" s="38"/>
      <c r="B335" s="39"/>
      <c r="C335" s="220" t="s">
        <v>609</v>
      </c>
      <c r="D335" s="220" t="s">
        <v>214</v>
      </c>
      <c r="E335" s="221" t="s">
        <v>610</v>
      </c>
      <c r="F335" s="222" t="s">
        <v>611</v>
      </c>
      <c r="G335" s="223" t="s">
        <v>140</v>
      </c>
      <c r="H335" s="224">
        <v>14.640000000000001</v>
      </c>
      <c r="I335" s="225"/>
      <c r="J335" s="226">
        <f>ROUND(I335*H335,2)</f>
        <v>0</v>
      </c>
      <c r="K335" s="222" t="s">
        <v>217</v>
      </c>
      <c r="L335" s="44"/>
      <c r="M335" s="227" t="s">
        <v>1</v>
      </c>
      <c r="N335" s="228" t="s">
        <v>42</v>
      </c>
      <c r="O335" s="91"/>
      <c r="P335" s="229">
        <f>O335*H335</f>
        <v>0</v>
      </c>
      <c r="Q335" s="229">
        <v>2.2563399999999998</v>
      </c>
      <c r="R335" s="229">
        <f>Q335*H335</f>
        <v>33.032817600000001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218</v>
      </c>
      <c r="AT335" s="231" t="s">
        <v>214</v>
      </c>
      <c r="AU335" s="231" t="s">
        <v>87</v>
      </c>
      <c r="AY335" s="17" t="s">
        <v>212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85</v>
      </c>
      <c r="BK335" s="232">
        <f>ROUND(I335*H335,2)</f>
        <v>0</v>
      </c>
      <c r="BL335" s="17" t="s">
        <v>218</v>
      </c>
      <c r="BM335" s="231" t="s">
        <v>612</v>
      </c>
    </row>
    <row r="336" s="13" customFormat="1">
      <c r="A336" s="13"/>
      <c r="B336" s="233"/>
      <c r="C336" s="234"/>
      <c r="D336" s="235" t="s">
        <v>229</v>
      </c>
      <c r="E336" s="236" t="s">
        <v>1</v>
      </c>
      <c r="F336" s="237" t="s">
        <v>613</v>
      </c>
      <c r="G336" s="234"/>
      <c r="H336" s="238">
        <v>14.640000000000001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229</v>
      </c>
      <c r="AU336" s="244" t="s">
        <v>87</v>
      </c>
      <c r="AV336" s="13" t="s">
        <v>87</v>
      </c>
      <c r="AW336" s="13" t="s">
        <v>32</v>
      </c>
      <c r="AX336" s="13" t="s">
        <v>85</v>
      </c>
      <c r="AY336" s="244" t="s">
        <v>212</v>
      </c>
    </row>
    <row r="337" s="2" customFormat="1" ht="24.15" customHeight="1">
      <c r="A337" s="38"/>
      <c r="B337" s="39"/>
      <c r="C337" s="220" t="s">
        <v>614</v>
      </c>
      <c r="D337" s="220" t="s">
        <v>214</v>
      </c>
      <c r="E337" s="221" t="s">
        <v>615</v>
      </c>
      <c r="F337" s="222" t="s">
        <v>616</v>
      </c>
      <c r="G337" s="223" t="s">
        <v>108</v>
      </c>
      <c r="H337" s="224">
        <v>260</v>
      </c>
      <c r="I337" s="225"/>
      <c r="J337" s="226">
        <f>ROUND(I337*H337,2)</f>
        <v>0</v>
      </c>
      <c r="K337" s="222" t="s">
        <v>217</v>
      </c>
      <c r="L337" s="44"/>
      <c r="M337" s="227" t="s">
        <v>1</v>
      </c>
      <c r="N337" s="228" t="s">
        <v>42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218</v>
      </c>
      <c r="AT337" s="231" t="s">
        <v>214</v>
      </c>
      <c r="AU337" s="231" t="s">
        <v>87</v>
      </c>
      <c r="AY337" s="17" t="s">
        <v>212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85</v>
      </c>
      <c r="BK337" s="232">
        <f>ROUND(I337*H337,2)</f>
        <v>0</v>
      </c>
      <c r="BL337" s="17" t="s">
        <v>218</v>
      </c>
      <c r="BM337" s="231" t="s">
        <v>617</v>
      </c>
    </row>
    <row r="338" s="13" customFormat="1">
      <c r="A338" s="13"/>
      <c r="B338" s="233"/>
      <c r="C338" s="234"/>
      <c r="D338" s="235" t="s">
        <v>229</v>
      </c>
      <c r="E338" s="236" t="s">
        <v>1</v>
      </c>
      <c r="F338" s="237" t="s">
        <v>158</v>
      </c>
      <c r="G338" s="234"/>
      <c r="H338" s="238">
        <v>260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229</v>
      </c>
      <c r="AU338" s="244" t="s">
        <v>87</v>
      </c>
      <c r="AV338" s="13" t="s">
        <v>87</v>
      </c>
      <c r="AW338" s="13" t="s">
        <v>32</v>
      </c>
      <c r="AX338" s="13" t="s">
        <v>85</v>
      </c>
      <c r="AY338" s="244" t="s">
        <v>212</v>
      </c>
    </row>
    <row r="339" s="2" customFormat="1" ht="24.15" customHeight="1">
      <c r="A339" s="38"/>
      <c r="B339" s="39"/>
      <c r="C339" s="220" t="s">
        <v>618</v>
      </c>
      <c r="D339" s="220" t="s">
        <v>214</v>
      </c>
      <c r="E339" s="221" t="s">
        <v>619</v>
      </c>
      <c r="F339" s="222" t="s">
        <v>620</v>
      </c>
      <c r="G339" s="223" t="s">
        <v>108</v>
      </c>
      <c r="H339" s="224">
        <v>260</v>
      </c>
      <c r="I339" s="225"/>
      <c r="J339" s="226">
        <f>ROUND(I339*H339,2)</f>
        <v>0</v>
      </c>
      <c r="K339" s="222" t="s">
        <v>217</v>
      </c>
      <c r="L339" s="44"/>
      <c r="M339" s="227" t="s">
        <v>1</v>
      </c>
      <c r="N339" s="228" t="s">
        <v>42</v>
      </c>
      <c r="O339" s="91"/>
      <c r="P339" s="229">
        <f>O339*H339</f>
        <v>0</v>
      </c>
      <c r="Q339" s="229">
        <v>0.00011</v>
      </c>
      <c r="R339" s="229">
        <f>Q339*H339</f>
        <v>0.0286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218</v>
      </c>
      <c r="AT339" s="231" t="s">
        <v>214</v>
      </c>
      <c r="AU339" s="231" t="s">
        <v>87</v>
      </c>
      <c r="AY339" s="17" t="s">
        <v>212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85</v>
      </c>
      <c r="BK339" s="232">
        <f>ROUND(I339*H339,2)</f>
        <v>0</v>
      </c>
      <c r="BL339" s="17" t="s">
        <v>218</v>
      </c>
      <c r="BM339" s="231" t="s">
        <v>621</v>
      </c>
    </row>
    <row r="340" s="13" customFormat="1">
      <c r="A340" s="13"/>
      <c r="B340" s="233"/>
      <c r="C340" s="234"/>
      <c r="D340" s="235" t="s">
        <v>229</v>
      </c>
      <c r="E340" s="236" t="s">
        <v>1</v>
      </c>
      <c r="F340" s="237" t="s">
        <v>158</v>
      </c>
      <c r="G340" s="234"/>
      <c r="H340" s="238">
        <v>260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229</v>
      </c>
      <c r="AU340" s="244" t="s">
        <v>87</v>
      </c>
      <c r="AV340" s="13" t="s">
        <v>87</v>
      </c>
      <c r="AW340" s="13" t="s">
        <v>32</v>
      </c>
      <c r="AX340" s="13" t="s">
        <v>85</v>
      </c>
      <c r="AY340" s="244" t="s">
        <v>212</v>
      </c>
    </row>
    <row r="341" s="2" customFormat="1" ht="24.15" customHeight="1">
      <c r="A341" s="38"/>
      <c r="B341" s="39"/>
      <c r="C341" s="220" t="s">
        <v>622</v>
      </c>
      <c r="D341" s="220" t="s">
        <v>214</v>
      </c>
      <c r="E341" s="221" t="s">
        <v>623</v>
      </c>
      <c r="F341" s="222" t="s">
        <v>624</v>
      </c>
      <c r="G341" s="223" t="s">
        <v>108</v>
      </c>
      <c r="H341" s="224">
        <v>260</v>
      </c>
      <c r="I341" s="225"/>
      <c r="J341" s="226">
        <f>ROUND(I341*H341,2)</f>
        <v>0</v>
      </c>
      <c r="K341" s="222" t="s">
        <v>217</v>
      </c>
      <c r="L341" s="44"/>
      <c r="M341" s="227" t="s">
        <v>1</v>
      </c>
      <c r="N341" s="228" t="s">
        <v>42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218</v>
      </c>
      <c r="AT341" s="231" t="s">
        <v>214</v>
      </c>
      <c r="AU341" s="231" t="s">
        <v>87</v>
      </c>
      <c r="AY341" s="17" t="s">
        <v>212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85</v>
      </c>
      <c r="BK341" s="232">
        <f>ROUND(I341*H341,2)</f>
        <v>0</v>
      </c>
      <c r="BL341" s="17" t="s">
        <v>218</v>
      </c>
      <c r="BM341" s="231" t="s">
        <v>625</v>
      </c>
    </row>
    <row r="342" s="13" customFormat="1">
      <c r="A342" s="13"/>
      <c r="B342" s="233"/>
      <c r="C342" s="234"/>
      <c r="D342" s="235" t="s">
        <v>229</v>
      </c>
      <c r="E342" s="236" t="s">
        <v>1</v>
      </c>
      <c r="F342" s="237" t="s">
        <v>158</v>
      </c>
      <c r="G342" s="234"/>
      <c r="H342" s="238">
        <v>260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229</v>
      </c>
      <c r="AU342" s="244" t="s">
        <v>87</v>
      </c>
      <c r="AV342" s="13" t="s">
        <v>87</v>
      </c>
      <c r="AW342" s="13" t="s">
        <v>32</v>
      </c>
      <c r="AX342" s="13" t="s">
        <v>85</v>
      </c>
      <c r="AY342" s="244" t="s">
        <v>212</v>
      </c>
    </row>
    <row r="343" s="2" customFormat="1" ht="21.75" customHeight="1">
      <c r="A343" s="38"/>
      <c r="B343" s="39"/>
      <c r="C343" s="220" t="s">
        <v>626</v>
      </c>
      <c r="D343" s="220" t="s">
        <v>214</v>
      </c>
      <c r="E343" s="221" t="s">
        <v>627</v>
      </c>
      <c r="F343" s="222" t="s">
        <v>628</v>
      </c>
      <c r="G343" s="223" t="s">
        <v>108</v>
      </c>
      <c r="H343" s="224">
        <v>100</v>
      </c>
      <c r="I343" s="225"/>
      <c r="J343" s="226">
        <f>ROUND(I343*H343,2)</f>
        <v>0</v>
      </c>
      <c r="K343" s="222" t="s">
        <v>217</v>
      </c>
      <c r="L343" s="44"/>
      <c r="M343" s="227" t="s">
        <v>1</v>
      </c>
      <c r="N343" s="228" t="s">
        <v>42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218</v>
      </c>
      <c r="AT343" s="231" t="s">
        <v>214</v>
      </c>
      <c r="AU343" s="231" t="s">
        <v>87</v>
      </c>
      <c r="AY343" s="17" t="s">
        <v>212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85</v>
      </c>
      <c r="BK343" s="232">
        <f>ROUND(I343*H343,2)</f>
        <v>0</v>
      </c>
      <c r="BL343" s="17" t="s">
        <v>218</v>
      </c>
      <c r="BM343" s="231" t="s">
        <v>629</v>
      </c>
    </row>
    <row r="344" s="2" customFormat="1" ht="24.15" customHeight="1">
      <c r="A344" s="38"/>
      <c r="B344" s="39"/>
      <c r="C344" s="220" t="s">
        <v>630</v>
      </c>
      <c r="D344" s="220" t="s">
        <v>214</v>
      </c>
      <c r="E344" s="221" t="s">
        <v>631</v>
      </c>
      <c r="F344" s="222" t="s">
        <v>632</v>
      </c>
      <c r="G344" s="223" t="s">
        <v>163</v>
      </c>
      <c r="H344" s="224">
        <v>2</v>
      </c>
      <c r="I344" s="225"/>
      <c r="J344" s="226">
        <f>ROUND(I344*H344,2)</f>
        <v>0</v>
      </c>
      <c r="K344" s="222" t="s">
        <v>217</v>
      </c>
      <c r="L344" s="44"/>
      <c r="M344" s="227" t="s">
        <v>1</v>
      </c>
      <c r="N344" s="228" t="s">
        <v>42</v>
      </c>
      <c r="O344" s="91"/>
      <c r="P344" s="229">
        <f>O344*H344</f>
        <v>0</v>
      </c>
      <c r="Q344" s="229">
        <v>0</v>
      </c>
      <c r="R344" s="229">
        <f>Q344*H344</f>
        <v>0</v>
      </c>
      <c r="S344" s="229">
        <v>0.082000000000000003</v>
      </c>
      <c r="T344" s="230">
        <f>S344*H344</f>
        <v>0.16400000000000001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218</v>
      </c>
      <c r="AT344" s="231" t="s">
        <v>214</v>
      </c>
      <c r="AU344" s="231" t="s">
        <v>87</v>
      </c>
      <c r="AY344" s="17" t="s">
        <v>212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85</v>
      </c>
      <c r="BK344" s="232">
        <f>ROUND(I344*H344,2)</f>
        <v>0</v>
      </c>
      <c r="BL344" s="17" t="s">
        <v>218</v>
      </c>
      <c r="BM344" s="231" t="s">
        <v>633</v>
      </c>
    </row>
    <row r="345" s="12" customFormat="1" ht="22.8" customHeight="1">
      <c r="A345" s="12"/>
      <c r="B345" s="204"/>
      <c r="C345" s="205"/>
      <c r="D345" s="206" t="s">
        <v>76</v>
      </c>
      <c r="E345" s="218" t="s">
        <v>634</v>
      </c>
      <c r="F345" s="218" t="s">
        <v>635</v>
      </c>
      <c r="G345" s="205"/>
      <c r="H345" s="205"/>
      <c r="I345" s="208"/>
      <c r="J345" s="219">
        <f>BK345</f>
        <v>0</v>
      </c>
      <c r="K345" s="205"/>
      <c r="L345" s="210"/>
      <c r="M345" s="211"/>
      <c r="N345" s="212"/>
      <c r="O345" s="212"/>
      <c r="P345" s="213">
        <f>SUM(P346:P359)</f>
        <v>0</v>
      </c>
      <c r="Q345" s="212"/>
      <c r="R345" s="213">
        <f>SUM(R346:R359)</f>
        <v>0</v>
      </c>
      <c r="S345" s="212"/>
      <c r="T345" s="214">
        <f>SUM(T346:T359)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5" t="s">
        <v>85</v>
      </c>
      <c r="AT345" s="216" t="s">
        <v>76</v>
      </c>
      <c r="AU345" s="216" t="s">
        <v>85</v>
      </c>
      <c r="AY345" s="215" t="s">
        <v>212</v>
      </c>
      <c r="BK345" s="217">
        <f>SUM(BK346:BK359)</f>
        <v>0</v>
      </c>
    </row>
    <row r="346" s="2" customFormat="1" ht="21.75" customHeight="1">
      <c r="A346" s="38"/>
      <c r="B346" s="39"/>
      <c r="C346" s="220" t="s">
        <v>636</v>
      </c>
      <c r="D346" s="220" t="s">
        <v>214</v>
      </c>
      <c r="E346" s="221" t="s">
        <v>637</v>
      </c>
      <c r="F346" s="222" t="s">
        <v>638</v>
      </c>
      <c r="G346" s="223" t="s">
        <v>299</v>
      </c>
      <c r="H346" s="224">
        <v>810.13999999999999</v>
      </c>
      <c r="I346" s="225"/>
      <c r="J346" s="226">
        <f>ROUND(I346*H346,2)</f>
        <v>0</v>
      </c>
      <c r="K346" s="222" t="s">
        <v>217</v>
      </c>
      <c r="L346" s="44"/>
      <c r="M346" s="227" t="s">
        <v>1</v>
      </c>
      <c r="N346" s="228" t="s">
        <v>42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218</v>
      </c>
      <c r="AT346" s="231" t="s">
        <v>214</v>
      </c>
      <c r="AU346" s="231" t="s">
        <v>87</v>
      </c>
      <c r="AY346" s="17" t="s">
        <v>212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85</v>
      </c>
      <c r="BK346" s="232">
        <f>ROUND(I346*H346,2)</f>
        <v>0</v>
      </c>
      <c r="BL346" s="17" t="s">
        <v>218</v>
      </c>
      <c r="BM346" s="231" t="s">
        <v>639</v>
      </c>
    </row>
    <row r="347" s="2" customFormat="1" ht="24.15" customHeight="1">
      <c r="A347" s="38"/>
      <c r="B347" s="39"/>
      <c r="C347" s="220" t="s">
        <v>640</v>
      </c>
      <c r="D347" s="220" t="s">
        <v>214</v>
      </c>
      <c r="E347" s="221" t="s">
        <v>641</v>
      </c>
      <c r="F347" s="222" t="s">
        <v>642</v>
      </c>
      <c r="G347" s="223" t="s">
        <v>299</v>
      </c>
      <c r="H347" s="224">
        <v>6481.1199999999999</v>
      </c>
      <c r="I347" s="225"/>
      <c r="J347" s="226">
        <f>ROUND(I347*H347,2)</f>
        <v>0</v>
      </c>
      <c r="K347" s="222" t="s">
        <v>217</v>
      </c>
      <c r="L347" s="44"/>
      <c r="M347" s="227" t="s">
        <v>1</v>
      </c>
      <c r="N347" s="228" t="s">
        <v>42</v>
      </c>
      <c r="O347" s="91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218</v>
      </c>
      <c r="AT347" s="231" t="s">
        <v>214</v>
      </c>
      <c r="AU347" s="231" t="s">
        <v>87</v>
      </c>
      <c r="AY347" s="17" t="s">
        <v>212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85</v>
      </c>
      <c r="BK347" s="232">
        <f>ROUND(I347*H347,2)</f>
        <v>0</v>
      </c>
      <c r="BL347" s="17" t="s">
        <v>218</v>
      </c>
      <c r="BM347" s="231" t="s">
        <v>643</v>
      </c>
    </row>
    <row r="348" s="2" customFormat="1">
      <c r="A348" s="38"/>
      <c r="B348" s="39"/>
      <c r="C348" s="40"/>
      <c r="D348" s="235" t="s">
        <v>270</v>
      </c>
      <c r="E348" s="40"/>
      <c r="F348" s="245" t="s">
        <v>644</v>
      </c>
      <c r="G348" s="40"/>
      <c r="H348" s="40"/>
      <c r="I348" s="246"/>
      <c r="J348" s="40"/>
      <c r="K348" s="40"/>
      <c r="L348" s="44"/>
      <c r="M348" s="247"/>
      <c r="N348" s="248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270</v>
      </c>
      <c r="AU348" s="17" t="s">
        <v>87</v>
      </c>
    </row>
    <row r="349" s="13" customFormat="1">
      <c r="A349" s="13"/>
      <c r="B349" s="233"/>
      <c r="C349" s="234"/>
      <c r="D349" s="235" t="s">
        <v>229</v>
      </c>
      <c r="E349" s="234"/>
      <c r="F349" s="237" t="s">
        <v>645</v>
      </c>
      <c r="G349" s="234"/>
      <c r="H349" s="238">
        <v>6481.1199999999999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229</v>
      </c>
      <c r="AU349" s="244" t="s">
        <v>87</v>
      </c>
      <c r="AV349" s="13" t="s">
        <v>87</v>
      </c>
      <c r="AW349" s="13" t="s">
        <v>4</v>
      </c>
      <c r="AX349" s="13" t="s">
        <v>85</v>
      </c>
      <c r="AY349" s="244" t="s">
        <v>212</v>
      </c>
    </row>
    <row r="350" s="2" customFormat="1" ht="21.75" customHeight="1">
      <c r="A350" s="38"/>
      <c r="B350" s="39"/>
      <c r="C350" s="220" t="s">
        <v>646</v>
      </c>
      <c r="D350" s="220" t="s">
        <v>214</v>
      </c>
      <c r="E350" s="221" t="s">
        <v>647</v>
      </c>
      <c r="F350" s="222" t="s">
        <v>648</v>
      </c>
      <c r="G350" s="223" t="s">
        <v>299</v>
      </c>
      <c r="H350" s="224">
        <v>2532.1610000000001</v>
      </c>
      <c r="I350" s="225"/>
      <c r="J350" s="226">
        <f>ROUND(I350*H350,2)</f>
        <v>0</v>
      </c>
      <c r="K350" s="222" t="s">
        <v>217</v>
      </c>
      <c r="L350" s="44"/>
      <c r="M350" s="227" t="s">
        <v>1</v>
      </c>
      <c r="N350" s="228" t="s">
        <v>42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218</v>
      </c>
      <c r="AT350" s="231" t="s">
        <v>214</v>
      </c>
      <c r="AU350" s="231" t="s">
        <v>87</v>
      </c>
      <c r="AY350" s="17" t="s">
        <v>212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85</v>
      </c>
      <c r="BK350" s="232">
        <f>ROUND(I350*H350,2)</f>
        <v>0</v>
      </c>
      <c r="BL350" s="17" t="s">
        <v>218</v>
      </c>
      <c r="BM350" s="231" t="s">
        <v>649</v>
      </c>
    </row>
    <row r="351" s="2" customFormat="1" ht="24.15" customHeight="1">
      <c r="A351" s="38"/>
      <c r="B351" s="39"/>
      <c r="C351" s="220" t="s">
        <v>650</v>
      </c>
      <c r="D351" s="220" t="s">
        <v>214</v>
      </c>
      <c r="E351" s="221" t="s">
        <v>651</v>
      </c>
      <c r="F351" s="222" t="s">
        <v>652</v>
      </c>
      <c r="G351" s="223" t="s">
        <v>299</v>
      </c>
      <c r="H351" s="224">
        <v>20257.288</v>
      </c>
      <c r="I351" s="225"/>
      <c r="J351" s="226">
        <f>ROUND(I351*H351,2)</f>
        <v>0</v>
      </c>
      <c r="K351" s="222" t="s">
        <v>217</v>
      </c>
      <c r="L351" s="44"/>
      <c r="M351" s="227" t="s">
        <v>1</v>
      </c>
      <c r="N351" s="228" t="s">
        <v>42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218</v>
      </c>
      <c r="AT351" s="231" t="s">
        <v>214</v>
      </c>
      <c r="AU351" s="231" t="s">
        <v>87</v>
      </c>
      <c r="AY351" s="17" t="s">
        <v>212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85</v>
      </c>
      <c r="BK351" s="232">
        <f>ROUND(I351*H351,2)</f>
        <v>0</v>
      </c>
      <c r="BL351" s="17" t="s">
        <v>218</v>
      </c>
      <c r="BM351" s="231" t="s">
        <v>653</v>
      </c>
    </row>
    <row r="352" s="2" customFormat="1">
      <c r="A352" s="38"/>
      <c r="B352" s="39"/>
      <c r="C352" s="40"/>
      <c r="D352" s="235" t="s">
        <v>270</v>
      </c>
      <c r="E352" s="40"/>
      <c r="F352" s="245" t="s">
        <v>644</v>
      </c>
      <c r="G352" s="40"/>
      <c r="H352" s="40"/>
      <c r="I352" s="246"/>
      <c r="J352" s="40"/>
      <c r="K352" s="40"/>
      <c r="L352" s="44"/>
      <c r="M352" s="247"/>
      <c r="N352" s="248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270</v>
      </c>
      <c r="AU352" s="17" t="s">
        <v>87</v>
      </c>
    </row>
    <row r="353" s="13" customFormat="1">
      <c r="A353" s="13"/>
      <c r="B353" s="233"/>
      <c r="C353" s="234"/>
      <c r="D353" s="235" t="s">
        <v>229</v>
      </c>
      <c r="E353" s="234"/>
      <c r="F353" s="237" t="s">
        <v>654</v>
      </c>
      <c r="G353" s="234"/>
      <c r="H353" s="238">
        <v>20257.288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229</v>
      </c>
      <c r="AU353" s="244" t="s">
        <v>87</v>
      </c>
      <c r="AV353" s="13" t="s">
        <v>87</v>
      </c>
      <c r="AW353" s="13" t="s">
        <v>4</v>
      </c>
      <c r="AX353" s="13" t="s">
        <v>85</v>
      </c>
      <c r="AY353" s="244" t="s">
        <v>212</v>
      </c>
    </row>
    <row r="354" s="2" customFormat="1" ht="37.8" customHeight="1">
      <c r="A354" s="38"/>
      <c r="B354" s="39"/>
      <c r="C354" s="220" t="s">
        <v>655</v>
      </c>
      <c r="D354" s="220" t="s">
        <v>214</v>
      </c>
      <c r="E354" s="221" t="s">
        <v>656</v>
      </c>
      <c r="F354" s="222" t="s">
        <v>657</v>
      </c>
      <c r="G354" s="223" t="s">
        <v>299</v>
      </c>
      <c r="H354" s="224">
        <v>1444.569</v>
      </c>
      <c r="I354" s="225"/>
      <c r="J354" s="226">
        <f>ROUND(I354*H354,2)</f>
        <v>0</v>
      </c>
      <c r="K354" s="222" t="s">
        <v>217</v>
      </c>
      <c r="L354" s="44"/>
      <c r="M354" s="227" t="s">
        <v>1</v>
      </c>
      <c r="N354" s="228" t="s">
        <v>42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218</v>
      </c>
      <c r="AT354" s="231" t="s">
        <v>214</v>
      </c>
      <c r="AU354" s="231" t="s">
        <v>87</v>
      </c>
      <c r="AY354" s="17" t="s">
        <v>212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85</v>
      </c>
      <c r="BK354" s="232">
        <f>ROUND(I354*H354,2)</f>
        <v>0</v>
      </c>
      <c r="BL354" s="17" t="s">
        <v>218</v>
      </c>
      <c r="BM354" s="231" t="s">
        <v>658</v>
      </c>
    </row>
    <row r="355" s="2" customFormat="1">
      <c r="A355" s="38"/>
      <c r="B355" s="39"/>
      <c r="C355" s="40"/>
      <c r="D355" s="235" t="s">
        <v>270</v>
      </c>
      <c r="E355" s="40"/>
      <c r="F355" s="245" t="s">
        <v>659</v>
      </c>
      <c r="G355" s="40"/>
      <c r="H355" s="40"/>
      <c r="I355" s="246"/>
      <c r="J355" s="40"/>
      <c r="K355" s="40"/>
      <c r="L355" s="44"/>
      <c r="M355" s="247"/>
      <c r="N355" s="248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270</v>
      </c>
      <c r="AU355" s="17" t="s">
        <v>87</v>
      </c>
    </row>
    <row r="356" s="2" customFormat="1" ht="44.25" customHeight="1">
      <c r="A356" s="38"/>
      <c r="B356" s="39"/>
      <c r="C356" s="220" t="s">
        <v>660</v>
      </c>
      <c r="D356" s="220" t="s">
        <v>214</v>
      </c>
      <c r="E356" s="221" t="s">
        <v>661</v>
      </c>
      <c r="F356" s="222" t="s">
        <v>662</v>
      </c>
      <c r="G356" s="223" t="s">
        <v>299</v>
      </c>
      <c r="H356" s="224">
        <v>810.13999999999999</v>
      </c>
      <c r="I356" s="225"/>
      <c r="J356" s="226">
        <f>ROUND(I356*H356,2)</f>
        <v>0</v>
      </c>
      <c r="K356" s="222" t="s">
        <v>217</v>
      </c>
      <c r="L356" s="44"/>
      <c r="M356" s="227" t="s">
        <v>1</v>
      </c>
      <c r="N356" s="228" t="s">
        <v>42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218</v>
      </c>
      <c r="AT356" s="231" t="s">
        <v>214</v>
      </c>
      <c r="AU356" s="231" t="s">
        <v>87</v>
      </c>
      <c r="AY356" s="17" t="s">
        <v>212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85</v>
      </c>
      <c r="BK356" s="232">
        <f>ROUND(I356*H356,2)</f>
        <v>0</v>
      </c>
      <c r="BL356" s="17" t="s">
        <v>218</v>
      </c>
      <c r="BM356" s="231" t="s">
        <v>663</v>
      </c>
    </row>
    <row r="357" s="2" customFormat="1">
      <c r="A357" s="38"/>
      <c r="B357" s="39"/>
      <c r="C357" s="40"/>
      <c r="D357" s="235" t="s">
        <v>270</v>
      </c>
      <c r="E357" s="40"/>
      <c r="F357" s="245" t="s">
        <v>664</v>
      </c>
      <c r="G357" s="40"/>
      <c r="H357" s="40"/>
      <c r="I357" s="246"/>
      <c r="J357" s="40"/>
      <c r="K357" s="40"/>
      <c r="L357" s="44"/>
      <c r="M357" s="247"/>
      <c r="N357" s="248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270</v>
      </c>
      <c r="AU357" s="17" t="s">
        <v>87</v>
      </c>
    </row>
    <row r="358" s="2" customFormat="1" ht="44.25" customHeight="1">
      <c r="A358" s="38"/>
      <c r="B358" s="39"/>
      <c r="C358" s="220" t="s">
        <v>665</v>
      </c>
      <c r="D358" s="220" t="s">
        <v>214</v>
      </c>
      <c r="E358" s="221" t="s">
        <v>666</v>
      </c>
      <c r="F358" s="222" t="s">
        <v>667</v>
      </c>
      <c r="G358" s="223" t="s">
        <v>299</v>
      </c>
      <c r="H358" s="224">
        <v>1087.5920000000001</v>
      </c>
      <c r="I358" s="225"/>
      <c r="J358" s="226">
        <f>ROUND(I358*H358,2)</f>
        <v>0</v>
      </c>
      <c r="K358" s="222" t="s">
        <v>217</v>
      </c>
      <c r="L358" s="44"/>
      <c r="M358" s="227" t="s">
        <v>1</v>
      </c>
      <c r="N358" s="228" t="s">
        <v>42</v>
      </c>
      <c r="O358" s="91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218</v>
      </c>
      <c r="AT358" s="231" t="s">
        <v>214</v>
      </c>
      <c r="AU358" s="231" t="s">
        <v>87</v>
      </c>
      <c r="AY358" s="17" t="s">
        <v>212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85</v>
      </c>
      <c r="BK358" s="232">
        <f>ROUND(I358*H358,2)</f>
        <v>0</v>
      </c>
      <c r="BL358" s="17" t="s">
        <v>218</v>
      </c>
      <c r="BM358" s="231" t="s">
        <v>668</v>
      </c>
    </row>
    <row r="359" s="2" customFormat="1">
      <c r="A359" s="38"/>
      <c r="B359" s="39"/>
      <c r="C359" s="40"/>
      <c r="D359" s="235" t="s">
        <v>270</v>
      </c>
      <c r="E359" s="40"/>
      <c r="F359" s="245" t="s">
        <v>669</v>
      </c>
      <c r="G359" s="40"/>
      <c r="H359" s="40"/>
      <c r="I359" s="246"/>
      <c r="J359" s="40"/>
      <c r="K359" s="40"/>
      <c r="L359" s="44"/>
      <c r="M359" s="247"/>
      <c r="N359" s="248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270</v>
      </c>
      <c r="AU359" s="17" t="s">
        <v>87</v>
      </c>
    </row>
    <row r="360" s="12" customFormat="1" ht="22.8" customHeight="1">
      <c r="A360" s="12"/>
      <c r="B360" s="204"/>
      <c r="C360" s="205"/>
      <c r="D360" s="206" t="s">
        <v>76</v>
      </c>
      <c r="E360" s="218" t="s">
        <v>670</v>
      </c>
      <c r="F360" s="218" t="s">
        <v>671</v>
      </c>
      <c r="G360" s="205"/>
      <c r="H360" s="205"/>
      <c r="I360" s="208"/>
      <c r="J360" s="219">
        <f>BK360</f>
        <v>0</v>
      </c>
      <c r="K360" s="205"/>
      <c r="L360" s="210"/>
      <c r="M360" s="211"/>
      <c r="N360" s="212"/>
      <c r="O360" s="212"/>
      <c r="P360" s="213">
        <f>P361</f>
        <v>0</v>
      </c>
      <c r="Q360" s="212"/>
      <c r="R360" s="213">
        <f>R361</f>
        <v>0</v>
      </c>
      <c r="S360" s="212"/>
      <c r="T360" s="214">
        <f>T361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5" t="s">
        <v>85</v>
      </c>
      <c r="AT360" s="216" t="s">
        <v>76</v>
      </c>
      <c r="AU360" s="216" t="s">
        <v>85</v>
      </c>
      <c r="AY360" s="215" t="s">
        <v>212</v>
      </c>
      <c r="BK360" s="217">
        <f>BK361</f>
        <v>0</v>
      </c>
    </row>
    <row r="361" s="2" customFormat="1" ht="24.15" customHeight="1">
      <c r="A361" s="38"/>
      <c r="B361" s="39"/>
      <c r="C361" s="220" t="s">
        <v>672</v>
      </c>
      <c r="D361" s="220" t="s">
        <v>214</v>
      </c>
      <c r="E361" s="221" t="s">
        <v>673</v>
      </c>
      <c r="F361" s="222" t="s">
        <v>674</v>
      </c>
      <c r="G361" s="223" t="s">
        <v>299</v>
      </c>
      <c r="H361" s="224">
        <v>685.029</v>
      </c>
      <c r="I361" s="225"/>
      <c r="J361" s="226">
        <f>ROUND(I361*H361,2)</f>
        <v>0</v>
      </c>
      <c r="K361" s="222" t="s">
        <v>217</v>
      </c>
      <c r="L361" s="44"/>
      <c r="M361" s="227" t="s">
        <v>1</v>
      </c>
      <c r="N361" s="228" t="s">
        <v>42</v>
      </c>
      <c r="O361" s="91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218</v>
      </c>
      <c r="AT361" s="231" t="s">
        <v>214</v>
      </c>
      <c r="AU361" s="231" t="s">
        <v>87</v>
      </c>
      <c r="AY361" s="17" t="s">
        <v>212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85</v>
      </c>
      <c r="BK361" s="232">
        <f>ROUND(I361*H361,2)</f>
        <v>0</v>
      </c>
      <c r="BL361" s="17" t="s">
        <v>218</v>
      </c>
      <c r="BM361" s="231" t="s">
        <v>675</v>
      </c>
    </row>
    <row r="362" s="12" customFormat="1" ht="25.92" customHeight="1">
      <c r="A362" s="12"/>
      <c r="B362" s="204"/>
      <c r="C362" s="205"/>
      <c r="D362" s="206" t="s">
        <v>76</v>
      </c>
      <c r="E362" s="207" t="s">
        <v>676</v>
      </c>
      <c r="F362" s="207" t="s">
        <v>677</v>
      </c>
      <c r="G362" s="205"/>
      <c r="H362" s="205"/>
      <c r="I362" s="208"/>
      <c r="J362" s="209">
        <f>BK362</f>
        <v>0</v>
      </c>
      <c r="K362" s="205"/>
      <c r="L362" s="210"/>
      <c r="M362" s="211"/>
      <c r="N362" s="212"/>
      <c r="O362" s="212"/>
      <c r="P362" s="213">
        <f>SUM(P363:P368)</f>
        <v>0</v>
      </c>
      <c r="Q362" s="212"/>
      <c r="R362" s="213">
        <f>SUM(R363:R368)</f>
        <v>0</v>
      </c>
      <c r="S362" s="212"/>
      <c r="T362" s="214">
        <f>SUM(T363:T368)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5" t="s">
        <v>218</v>
      </c>
      <c r="AT362" s="216" t="s">
        <v>76</v>
      </c>
      <c r="AU362" s="216" t="s">
        <v>77</v>
      </c>
      <c r="AY362" s="215" t="s">
        <v>212</v>
      </c>
      <c r="BK362" s="217">
        <f>SUM(BK363:BK368)</f>
        <v>0</v>
      </c>
    </row>
    <row r="363" s="2" customFormat="1" ht="16.5" customHeight="1">
      <c r="A363" s="38"/>
      <c r="B363" s="39"/>
      <c r="C363" s="220" t="s">
        <v>678</v>
      </c>
      <c r="D363" s="220" t="s">
        <v>214</v>
      </c>
      <c r="E363" s="221" t="s">
        <v>679</v>
      </c>
      <c r="F363" s="222" t="s">
        <v>680</v>
      </c>
      <c r="G363" s="223" t="s">
        <v>681</v>
      </c>
      <c r="H363" s="224">
        <v>100</v>
      </c>
      <c r="I363" s="225"/>
      <c r="J363" s="226">
        <f>ROUND(I363*H363,2)</f>
        <v>0</v>
      </c>
      <c r="K363" s="222" t="s">
        <v>217</v>
      </c>
      <c r="L363" s="44"/>
      <c r="M363" s="227" t="s">
        <v>1</v>
      </c>
      <c r="N363" s="228" t="s">
        <v>42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682</v>
      </c>
      <c r="AT363" s="231" t="s">
        <v>214</v>
      </c>
      <c r="AU363" s="231" t="s">
        <v>85</v>
      </c>
      <c r="AY363" s="17" t="s">
        <v>212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85</v>
      </c>
      <c r="BK363" s="232">
        <f>ROUND(I363*H363,2)</f>
        <v>0</v>
      </c>
      <c r="BL363" s="17" t="s">
        <v>682</v>
      </c>
      <c r="BM363" s="231" t="s">
        <v>683</v>
      </c>
    </row>
    <row r="364" s="15" customFormat="1">
      <c r="A364" s="15"/>
      <c r="B364" s="270"/>
      <c r="C364" s="271"/>
      <c r="D364" s="235" t="s">
        <v>229</v>
      </c>
      <c r="E364" s="272" t="s">
        <v>1</v>
      </c>
      <c r="F364" s="273" t="s">
        <v>684</v>
      </c>
      <c r="G364" s="271"/>
      <c r="H364" s="272" t="s">
        <v>1</v>
      </c>
      <c r="I364" s="274"/>
      <c r="J364" s="271"/>
      <c r="K364" s="271"/>
      <c r="L364" s="275"/>
      <c r="M364" s="276"/>
      <c r="N364" s="277"/>
      <c r="O364" s="277"/>
      <c r="P364" s="277"/>
      <c r="Q364" s="277"/>
      <c r="R364" s="277"/>
      <c r="S364" s="277"/>
      <c r="T364" s="27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9" t="s">
        <v>229</v>
      </c>
      <c r="AU364" s="279" t="s">
        <v>85</v>
      </c>
      <c r="AV364" s="15" t="s">
        <v>85</v>
      </c>
      <c r="AW364" s="15" t="s">
        <v>32</v>
      </c>
      <c r="AX364" s="15" t="s">
        <v>77</v>
      </c>
      <c r="AY364" s="279" t="s">
        <v>212</v>
      </c>
    </row>
    <row r="365" s="13" customFormat="1">
      <c r="A365" s="13"/>
      <c r="B365" s="233"/>
      <c r="C365" s="234"/>
      <c r="D365" s="235" t="s">
        <v>229</v>
      </c>
      <c r="E365" s="236" t="s">
        <v>1</v>
      </c>
      <c r="F365" s="237" t="s">
        <v>672</v>
      </c>
      <c r="G365" s="234"/>
      <c r="H365" s="238">
        <v>100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229</v>
      </c>
      <c r="AU365" s="244" t="s">
        <v>85</v>
      </c>
      <c r="AV365" s="13" t="s">
        <v>87</v>
      </c>
      <c r="AW365" s="13" t="s">
        <v>32</v>
      </c>
      <c r="AX365" s="13" t="s">
        <v>85</v>
      </c>
      <c r="AY365" s="244" t="s">
        <v>212</v>
      </c>
    </row>
    <row r="366" s="2" customFormat="1" ht="21.75" customHeight="1">
      <c r="A366" s="38"/>
      <c r="B366" s="39"/>
      <c r="C366" s="220" t="s">
        <v>685</v>
      </c>
      <c r="D366" s="220" t="s">
        <v>214</v>
      </c>
      <c r="E366" s="221" t="s">
        <v>686</v>
      </c>
      <c r="F366" s="222" t="s">
        <v>687</v>
      </c>
      <c r="G366" s="223" t="s">
        <v>681</v>
      </c>
      <c r="H366" s="224">
        <v>50</v>
      </c>
      <c r="I366" s="225"/>
      <c r="J366" s="226">
        <f>ROUND(I366*H366,2)</f>
        <v>0</v>
      </c>
      <c r="K366" s="222" t="s">
        <v>217</v>
      </c>
      <c r="L366" s="44"/>
      <c r="M366" s="227" t="s">
        <v>1</v>
      </c>
      <c r="N366" s="228" t="s">
        <v>42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682</v>
      </c>
      <c r="AT366" s="231" t="s">
        <v>214</v>
      </c>
      <c r="AU366" s="231" t="s">
        <v>85</v>
      </c>
      <c r="AY366" s="17" t="s">
        <v>212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85</v>
      </c>
      <c r="BK366" s="232">
        <f>ROUND(I366*H366,2)</f>
        <v>0</v>
      </c>
      <c r="BL366" s="17" t="s">
        <v>682</v>
      </c>
      <c r="BM366" s="231" t="s">
        <v>688</v>
      </c>
    </row>
    <row r="367" s="15" customFormat="1">
      <c r="A367" s="15"/>
      <c r="B367" s="270"/>
      <c r="C367" s="271"/>
      <c r="D367" s="235" t="s">
        <v>229</v>
      </c>
      <c r="E367" s="272" t="s">
        <v>1</v>
      </c>
      <c r="F367" s="273" t="s">
        <v>689</v>
      </c>
      <c r="G367" s="271"/>
      <c r="H367" s="272" t="s">
        <v>1</v>
      </c>
      <c r="I367" s="274"/>
      <c r="J367" s="271"/>
      <c r="K367" s="271"/>
      <c r="L367" s="275"/>
      <c r="M367" s="276"/>
      <c r="N367" s="277"/>
      <c r="O367" s="277"/>
      <c r="P367" s="277"/>
      <c r="Q367" s="277"/>
      <c r="R367" s="277"/>
      <c r="S367" s="277"/>
      <c r="T367" s="27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9" t="s">
        <v>229</v>
      </c>
      <c r="AU367" s="279" t="s">
        <v>85</v>
      </c>
      <c r="AV367" s="15" t="s">
        <v>85</v>
      </c>
      <c r="AW367" s="15" t="s">
        <v>32</v>
      </c>
      <c r="AX367" s="15" t="s">
        <v>77</v>
      </c>
      <c r="AY367" s="279" t="s">
        <v>212</v>
      </c>
    </row>
    <row r="368" s="13" customFormat="1">
      <c r="A368" s="13"/>
      <c r="B368" s="233"/>
      <c r="C368" s="234"/>
      <c r="D368" s="235" t="s">
        <v>229</v>
      </c>
      <c r="E368" s="236" t="s">
        <v>1</v>
      </c>
      <c r="F368" s="237" t="s">
        <v>448</v>
      </c>
      <c r="G368" s="234"/>
      <c r="H368" s="238">
        <v>50</v>
      </c>
      <c r="I368" s="239"/>
      <c r="J368" s="234"/>
      <c r="K368" s="234"/>
      <c r="L368" s="240"/>
      <c r="M368" s="280"/>
      <c r="N368" s="281"/>
      <c r="O368" s="281"/>
      <c r="P368" s="281"/>
      <c r="Q368" s="281"/>
      <c r="R368" s="281"/>
      <c r="S368" s="281"/>
      <c r="T368" s="28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229</v>
      </c>
      <c r="AU368" s="244" t="s">
        <v>85</v>
      </c>
      <c r="AV368" s="13" t="s">
        <v>87</v>
      </c>
      <c r="AW368" s="13" t="s">
        <v>32</v>
      </c>
      <c r="AX368" s="13" t="s">
        <v>85</v>
      </c>
      <c r="AY368" s="244" t="s">
        <v>212</v>
      </c>
    </row>
    <row r="369" s="2" customFormat="1" ht="6.96" customHeight="1">
      <c r="A369" s="38"/>
      <c r="B369" s="66"/>
      <c r="C369" s="67"/>
      <c r="D369" s="67"/>
      <c r="E369" s="67"/>
      <c r="F369" s="67"/>
      <c r="G369" s="67"/>
      <c r="H369" s="67"/>
      <c r="I369" s="67"/>
      <c r="J369" s="67"/>
      <c r="K369" s="67"/>
      <c r="L369" s="44"/>
      <c r="M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</sheetData>
  <sheetProtection sheet="1" autoFilter="0" formatColumns="0" formatRows="0" objects="1" scenarios="1" spinCount="100000" saltValue="sPe+yduB+7UJRabjuE6MNtV4oI4VZTn4h4di5z7vKaYE4mfVOJx5jXOMSz14egXPMqvigcENDUXPzsLUQqCMzw==" hashValue="h/Gmk0yxIh+mLot+dvX/bIvbdH1Y4/JdMZsEz2uEKMbCeKrpdoYlkBUAaFXDKn9TOfoDp20Y65FQHeSRpteXOQ==" algorithmName="SHA-512" password="CC4B"/>
  <autoFilter ref="C125:K36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  <c r="AZ2" s="136" t="s">
        <v>690</v>
      </c>
      <c r="BA2" s="136" t="s">
        <v>691</v>
      </c>
      <c r="BB2" s="136" t="s">
        <v>108</v>
      </c>
      <c r="BC2" s="136" t="s">
        <v>692</v>
      </c>
      <c r="BD2" s="13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  <c r="AZ3" s="136" t="s">
        <v>693</v>
      </c>
      <c r="BA3" s="136" t="s">
        <v>694</v>
      </c>
      <c r="BB3" s="136" t="s">
        <v>163</v>
      </c>
      <c r="BC3" s="136" t="s">
        <v>8</v>
      </c>
      <c r="BD3" s="136" t="s">
        <v>98</v>
      </c>
    </row>
    <row r="4" s="1" customFormat="1" ht="24.96" customHeight="1">
      <c r="B4" s="20"/>
      <c r="D4" s="139" t="s">
        <v>102</v>
      </c>
      <c r="L4" s="20"/>
      <c r="M4" s="140" t="s">
        <v>10</v>
      </c>
      <c r="AT4" s="17" t="s">
        <v>4</v>
      </c>
      <c r="AZ4" s="136" t="s">
        <v>695</v>
      </c>
      <c r="BA4" s="136" t="s">
        <v>696</v>
      </c>
      <c r="BB4" s="136" t="s">
        <v>163</v>
      </c>
      <c r="BC4" s="136" t="s">
        <v>404</v>
      </c>
      <c r="BD4" s="136" t="s">
        <v>98</v>
      </c>
    </row>
    <row r="5" s="1" customFormat="1" ht="6.96" customHeight="1">
      <c r="B5" s="20"/>
      <c r="L5" s="20"/>
      <c r="AZ5" s="136" t="s">
        <v>697</v>
      </c>
      <c r="BA5" s="136" t="s">
        <v>698</v>
      </c>
      <c r="BB5" s="136" t="s">
        <v>163</v>
      </c>
      <c r="BC5" s="136" t="s">
        <v>8</v>
      </c>
      <c r="BD5" s="136" t="s">
        <v>98</v>
      </c>
    </row>
    <row r="6" s="1" customFormat="1" ht="12" customHeight="1">
      <c r="B6" s="20"/>
      <c r="D6" s="141" t="s">
        <v>16</v>
      </c>
      <c r="L6" s="20"/>
      <c r="AZ6" s="136" t="s">
        <v>699</v>
      </c>
      <c r="BA6" s="136" t="s">
        <v>700</v>
      </c>
      <c r="BB6" s="136" t="s">
        <v>108</v>
      </c>
      <c r="BC6" s="136" t="s">
        <v>701</v>
      </c>
      <c r="BD6" s="136" t="s">
        <v>98</v>
      </c>
    </row>
    <row r="7" s="1" customFormat="1" ht="16.5" customHeight="1">
      <c r="B7" s="20"/>
      <c r="E7" s="142" t="str">
        <f>'Rekapitulace stavby'!K6</f>
        <v>JUGOSLÁVSKÁ II. OD NOVOVESKÉ PO OPAVSKOU</v>
      </c>
      <c r="F7" s="141"/>
      <c r="G7" s="141"/>
      <c r="H7" s="141"/>
      <c r="L7" s="20"/>
      <c r="AZ7" s="136" t="s">
        <v>702</v>
      </c>
      <c r="BA7" s="136" t="s">
        <v>703</v>
      </c>
      <c r="BB7" s="136" t="s">
        <v>108</v>
      </c>
      <c r="BC7" s="136" t="s">
        <v>704</v>
      </c>
      <c r="BD7" s="136" t="s">
        <v>98</v>
      </c>
    </row>
    <row r="8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705</v>
      </c>
      <c r="BA8" s="136" t="s">
        <v>706</v>
      </c>
      <c r="BB8" s="136" t="s">
        <v>108</v>
      </c>
      <c r="BC8" s="136" t="s">
        <v>707</v>
      </c>
      <c r="BD8" s="136" t="s">
        <v>98</v>
      </c>
    </row>
    <row r="9" s="2" customFormat="1" ht="16.5" customHeight="1">
      <c r="A9" s="38"/>
      <c r="B9" s="44"/>
      <c r="C9" s="38"/>
      <c r="D9" s="38"/>
      <c r="E9" s="143" t="s">
        <v>708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709</v>
      </c>
      <c r="BA9" s="136" t="s">
        <v>710</v>
      </c>
      <c r="BB9" s="136" t="s">
        <v>140</v>
      </c>
      <c r="BC9" s="136" t="s">
        <v>711</v>
      </c>
      <c r="BD9" s="136" t="s">
        <v>98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25. 5. 2022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1" t="s">
        <v>42</v>
      </c>
      <c r="F33" s="156">
        <f>ROUND((SUM(BE120:BE217)),  2)</f>
        <v>0</v>
      </c>
      <c r="G33" s="38"/>
      <c r="H33" s="38"/>
      <c r="I33" s="157">
        <v>0.20999999999999999</v>
      </c>
      <c r="J33" s="156">
        <f>ROUND(((SUM(BE120:BE217))*I33),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6">
        <f>ROUND((SUM(BF120:BF217)),  2)</f>
        <v>0</v>
      </c>
      <c r="G34" s="38"/>
      <c r="H34" s="38"/>
      <c r="I34" s="157">
        <v>0.14999999999999999</v>
      </c>
      <c r="J34" s="156">
        <f>ROUND(((SUM(BF120:BF217))*I34),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6">
        <f>ROUND((SUM(BG120:BG217)),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6">
        <f>ROUND((SUM(BH120:BH217)),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6">
        <f>ROUND((SUM(BI120:BI217)),  2)</f>
        <v>0</v>
      </c>
      <c r="G37" s="38"/>
      <c r="H37" s="38"/>
      <c r="I37" s="157">
        <v>0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183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6" t="str">
        <f>E7</f>
        <v>JUGOSLÁVSKÁ II. OD NOVOVESKÉ PO OPAVSKOU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ZRN2 - VEŘEJNÉ OSVĚTLENÍ R1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25. 5. 2022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7" t="s">
        <v>184</v>
      </c>
      <c r="D94" s="178"/>
      <c r="E94" s="178"/>
      <c r="F94" s="178"/>
      <c r="G94" s="178"/>
      <c r="H94" s="178"/>
      <c r="I94" s="178"/>
      <c r="J94" s="179" t="s">
        <v>185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0" t="s">
        <v>186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187</v>
      </c>
    </row>
    <row r="97" hidden="1" s="9" customFormat="1" ht="24.96" customHeight="1">
      <c r="A97" s="9"/>
      <c r="B97" s="181"/>
      <c r="C97" s="182"/>
      <c r="D97" s="183" t="s">
        <v>712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713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7"/>
      <c r="C99" s="188"/>
      <c r="D99" s="189" t="s">
        <v>714</v>
      </c>
      <c r="E99" s="190"/>
      <c r="F99" s="190"/>
      <c r="G99" s="190"/>
      <c r="H99" s="190"/>
      <c r="I99" s="190"/>
      <c r="J99" s="191">
        <f>J168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7"/>
      <c r="C100" s="188"/>
      <c r="D100" s="189" t="s">
        <v>715</v>
      </c>
      <c r="E100" s="190"/>
      <c r="F100" s="190"/>
      <c r="G100" s="190"/>
      <c r="H100" s="190"/>
      <c r="I100" s="190"/>
      <c r="J100" s="191">
        <f>J207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198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6" t="str">
        <f>E7</f>
        <v>JUGOSLÁVSKÁ II. OD NOVOVESKÉ PO OPAVSKOU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ZRN2 - VEŘEJNÉ OSVĚTLENÍ R1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25. 5. 2022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RAPID MOST SPOL. S 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3"/>
      <c r="B119" s="194"/>
      <c r="C119" s="195" t="s">
        <v>199</v>
      </c>
      <c r="D119" s="196" t="s">
        <v>62</v>
      </c>
      <c r="E119" s="196" t="s">
        <v>58</v>
      </c>
      <c r="F119" s="196" t="s">
        <v>59</v>
      </c>
      <c r="G119" s="196" t="s">
        <v>200</v>
      </c>
      <c r="H119" s="196" t="s">
        <v>201</v>
      </c>
      <c r="I119" s="196" t="s">
        <v>202</v>
      </c>
      <c r="J119" s="196" t="s">
        <v>185</v>
      </c>
      <c r="K119" s="197" t="s">
        <v>203</v>
      </c>
      <c r="L119" s="198"/>
      <c r="M119" s="100" t="s">
        <v>1</v>
      </c>
      <c r="N119" s="101" t="s">
        <v>41</v>
      </c>
      <c r="O119" s="101" t="s">
        <v>204</v>
      </c>
      <c r="P119" s="101" t="s">
        <v>205</v>
      </c>
      <c r="Q119" s="101" t="s">
        <v>206</v>
      </c>
      <c r="R119" s="101" t="s">
        <v>207</v>
      </c>
      <c r="S119" s="101" t="s">
        <v>208</v>
      </c>
      <c r="T119" s="102" t="s">
        <v>209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8"/>
      <c r="B120" s="39"/>
      <c r="C120" s="107" t="s">
        <v>210</v>
      </c>
      <c r="D120" s="40"/>
      <c r="E120" s="40"/>
      <c r="F120" s="40"/>
      <c r="G120" s="40"/>
      <c r="H120" s="40"/>
      <c r="I120" s="40"/>
      <c r="J120" s="199">
        <f>BK120</f>
        <v>0</v>
      </c>
      <c r="K120" s="40"/>
      <c r="L120" s="44"/>
      <c r="M120" s="103"/>
      <c r="N120" s="200"/>
      <c r="O120" s="104"/>
      <c r="P120" s="201">
        <f>P121</f>
        <v>0</v>
      </c>
      <c r="Q120" s="104"/>
      <c r="R120" s="201">
        <f>R121</f>
        <v>321.49629140000002</v>
      </c>
      <c r="S120" s="104"/>
      <c r="T120" s="202">
        <f>T121</f>
        <v>91.25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187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322</v>
      </c>
      <c r="F121" s="207" t="s">
        <v>716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P122+P168+P207</f>
        <v>0</v>
      </c>
      <c r="Q121" s="212"/>
      <c r="R121" s="213">
        <f>R122+R168+R207</f>
        <v>321.49629140000002</v>
      </c>
      <c r="S121" s="212"/>
      <c r="T121" s="214">
        <f>T122+T168+T207</f>
        <v>91.25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98</v>
      </c>
      <c r="AT121" s="216" t="s">
        <v>76</v>
      </c>
      <c r="AU121" s="216" t="s">
        <v>77</v>
      </c>
      <c r="AY121" s="215" t="s">
        <v>212</v>
      </c>
      <c r="BK121" s="217">
        <f>BK122+BK168+BK207</f>
        <v>0</v>
      </c>
    </row>
    <row r="122" s="12" customFormat="1" ht="22.8" customHeight="1">
      <c r="A122" s="12"/>
      <c r="B122" s="204"/>
      <c r="C122" s="205"/>
      <c r="D122" s="206" t="s">
        <v>76</v>
      </c>
      <c r="E122" s="218" t="s">
        <v>717</v>
      </c>
      <c r="F122" s="218" t="s">
        <v>718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SUM(P123:P167)</f>
        <v>0</v>
      </c>
      <c r="Q122" s="212"/>
      <c r="R122" s="213">
        <f>SUM(R123:R167)</f>
        <v>2.4548999999999999</v>
      </c>
      <c r="S122" s="212"/>
      <c r="T122" s="214">
        <f>SUM(T123:T167)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98</v>
      </c>
      <c r="AT122" s="216" t="s">
        <v>76</v>
      </c>
      <c r="AU122" s="216" t="s">
        <v>85</v>
      </c>
      <c r="AY122" s="215" t="s">
        <v>212</v>
      </c>
      <c r="BK122" s="217">
        <f>SUM(BK123:BK167)</f>
        <v>0</v>
      </c>
    </row>
    <row r="123" s="2" customFormat="1" ht="24.15" customHeight="1">
      <c r="A123" s="38"/>
      <c r="B123" s="39"/>
      <c r="C123" s="220" t="s">
        <v>85</v>
      </c>
      <c r="D123" s="220" t="s">
        <v>214</v>
      </c>
      <c r="E123" s="221" t="s">
        <v>719</v>
      </c>
      <c r="F123" s="222" t="s">
        <v>720</v>
      </c>
      <c r="G123" s="223" t="s">
        <v>163</v>
      </c>
      <c r="H123" s="224">
        <v>75</v>
      </c>
      <c r="I123" s="225"/>
      <c r="J123" s="226">
        <f>ROUND(I123*H123,2)</f>
        <v>0</v>
      </c>
      <c r="K123" s="222" t="s">
        <v>217</v>
      </c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506</v>
      </c>
      <c r="AT123" s="231" t="s">
        <v>214</v>
      </c>
      <c r="AU123" s="231" t="s">
        <v>87</v>
      </c>
      <c r="AY123" s="17" t="s">
        <v>212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ROUND(I123*H123,2)</f>
        <v>0</v>
      </c>
      <c r="BL123" s="17" t="s">
        <v>506</v>
      </c>
      <c r="BM123" s="231" t="s">
        <v>721</v>
      </c>
    </row>
    <row r="124" s="2" customFormat="1">
      <c r="A124" s="38"/>
      <c r="B124" s="39"/>
      <c r="C124" s="40"/>
      <c r="D124" s="235" t="s">
        <v>270</v>
      </c>
      <c r="E124" s="40"/>
      <c r="F124" s="245" t="s">
        <v>722</v>
      </c>
      <c r="G124" s="40"/>
      <c r="H124" s="40"/>
      <c r="I124" s="246"/>
      <c r="J124" s="40"/>
      <c r="K124" s="40"/>
      <c r="L124" s="44"/>
      <c r="M124" s="247"/>
      <c r="N124" s="24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270</v>
      </c>
      <c r="AU124" s="17" t="s">
        <v>87</v>
      </c>
    </row>
    <row r="125" s="13" customFormat="1">
      <c r="A125" s="13"/>
      <c r="B125" s="233"/>
      <c r="C125" s="234"/>
      <c r="D125" s="235" t="s">
        <v>229</v>
      </c>
      <c r="E125" s="236" t="s">
        <v>1</v>
      </c>
      <c r="F125" s="237" t="s">
        <v>693</v>
      </c>
      <c r="G125" s="234"/>
      <c r="H125" s="238">
        <v>15</v>
      </c>
      <c r="I125" s="239"/>
      <c r="J125" s="234"/>
      <c r="K125" s="234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229</v>
      </c>
      <c r="AU125" s="244" t="s">
        <v>87</v>
      </c>
      <c r="AV125" s="13" t="s">
        <v>87</v>
      </c>
      <c r="AW125" s="13" t="s">
        <v>32</v>
      </c>
      <c r="AX125" s="13" t="s">
        <v>85</v>
      </c>
      <c r="AY125" s="244" t="s">
        <v>212</v>
      </c>
    </row>
    <row r="126" s="13" customFormat="1">
      <c r="A126" s="13"/>
      <c r="B126" s="233"/>
      <c r="C126" s="234"/>
      <c r="D126" s="235" t="s">
        <v>229</v>
      </c>
      <c r="E126" s="234"/>
      <c r="F126" s="237" t="s">
        <v>723</v>
      </c>
      <c r="G126" s="234"/>
      <c r="H126" s="238">
        <v>75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229</v>
      </c>
      <c r="AU126" s="244" t="s">
        <v>87</v>
      </c>
      <c r="AV126" s="13" t="s">
        <v>87</v>
      </c>
      <c r="AW126" s="13" t="s">
        <v>4</v>
      </c>
      <c r="AX126" s="13" t="s">
        <v>85</v>
      </c>
      <c r="AY126" s="244" t="s">
        <v>212</v>
      </c>
    </row>
    <row r="127" s="2" customFormat="1" ht="24.15" customHeight="1">
      <c r="A127" s="38"/>
      <c r="B127" s="39"/>
      <c r="C127" s="220" t="s">
        <v>87</v>
      </c>
      <c r="D127" s="220" t="s">
        <v>214</v>
      </c>
      <c r="E127" s="221" t="s">
        <v>724</v>
      </c>
      <c r="F127" s="222" t="s">
        <v>725</v>
      </c>
      <c r="G127" s="223" t="s">
        <v>163</v>
      </c>
      <c r="H127" s="224">
        <v>164</v>
      </c>
      <c r="I127" s="225"/>
      <c r="J127" s="226">
        <f>ROUND(I127*H127,2)</f>
        <v>0</v>
      </c>
      <c r="K127" s="222" t="s">
        <v>217</v>
      </c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506</v>
      </c>
      <c r="AT127" s="231" t="s">
        <v>214</v>
      </c>
      <c r="AU127" s="231" t="s">
        <v>87</v>
      </c>
      <c r="AY127" s="17" t="s">
        <v>212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506</v>
      </c>
      <c r="BM127" s="231" t="s">
        <v>726</v>
      </c>
    </row>
    <row r="128" s="2" customFormat="1">
      <c r="A128" s="38"/>
      <c r="B128" s="39"/>
      <c r="C128" s="40"/>
      <c r="D128" s="235" t="s">
        <v>270</v>
      </c>
      <c r="E128" s="40"/>
      <c r="F128" s="245" t="s">
        <v>727</v>
      </c>
      <c r="G128" s="40"/>
      <c r="H128" s="40"/>
      <c r="I128" s="246"/>
      <c r="J128" s="40"/>
      <c r="K128" s="40"/>
      <c r="L128" s="44"/>
      <c r="M128" s="247"/>
      <c r="N128" s="24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270</v>
      </c>
      <c r="AU128" s="17" t="s">
        <v>87</v>
      </c>
    </row>
    <row r="129" s="13" customFormat="1">
      <c r="A129" s="13"/>
      <c r="B129" s="233"/>
      <c r="C129" s="234"/>
      <c r="D129" s="235" t="s">
        <v>229</v>
      </c>
      <c r="E129" s="236" t="s">
        <v>1</v>
      </c>
      <c r="F129" s="237" t="s">
        <v>695</v>
      </c>
      <c r="G129" s="234"/>
      <c r="H129" s="238">
        <v>41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229</v>
      </c>
      <c r="AU129" s="244" t="s">
        <v>87</v>
      </c>
      <c r="AV129" s="13" t="s">
        <v>87</v>
      </c>
      <c r="AW129" s="13" t="s">
        <v>32</v>
      </c>
      <c r="AX129" s="13" t="s">
        <v>85</v>
      </c>
      <c r="AY129" s="244" t="s">
        <v>212</v>
      </c>
    </row>
    <row r="130" s="13" customFormat="1">
      <c r="A130" s="13"/>
      <c r="B130" s="233"/>
      <c r="C130" s="234"/>
      <c r="D130" s="235" t="s">
        <v>229</v>
      </c>
      <c r="E130" s="234"/>
      <c r="F130" s="237" t="s">
        <v>728</v>
      </c>
      <c r="G130" s="234"/>
      <c r="H130" s="238">
        <v>164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229</v>
      </c>
      <c r="AU130" s="244" t="s">
        <v>87</v>
      </c>
      <c r="AV130" s="13" t="s">
        <v>87</v>
      </c>
      <c r="AW130" s="13" t="s">
        <v>4</v>
      </c>
      <c r="AX130" s="13" t="s">
        <v>85</v>
      </c>
      <c r="AY130" s="244" t="s">
        <v>212</v>
      </c>
    </row>
    <row r="131" s="2" customFormat="1" ht="33" customHeight="1">
      <c r="A131" s="38"/>
      <c r="B131" s="39"/>
      <c r="C131" s="220" t="s">
        <v>98</v>
      </c>
      <c r="D131" s="220" t="s">
        <v>214</v>
      </c>
      <c r="E131" s="221" t="s">
        <v>729</v>
      </c>
      <c r="F131" s="222" t="s">
        <v>730</v>
      </c>
      <c r="G131" s="223" t="s">
        <v>163</v>
      </c>
      <c r="H131" s="224">
        <v>41</v>
      </c>
      <c r="I131" s="225"/>
      <c r="J131" s="226">
        <f>ROUND(I131*H131,2)</f>
        <v>0</v>
      </c>
      <c r="K131" s="222" t="s">
        <v>217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506</v>
      </c>
      <c r="AT131" s="231" t="s">
        <v>214</v>
      </c>
      <c r="AU131" s="231" t="s">
        <v>87</v>
      </c>
      <c r="AY131" s="17" t="s">
        <v>212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506</v>
      </c>
      <c r="BM131" s="231" t="s">
        <v>731</v>
      </c>
    </row>
    <row r="132" s="13" customFormat="1">
      <c r="A132" s="13"/>
      <c r="B132" s="233"/>
      <c r="C132" s="234"/>
      <c r="D132" s="235" t="s">
        <v>229</v>
      </c>
      <c r="E132" s="236" t="s">
        <v>1</v>
      </c>
      <c r="F132" s="237" t="s">
        <v>695</v>
      </c>
      <c r="G132" s="234"/>
      <c r="H132" s="238">
        <v>41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229</v>
      </c>
      <c r="AU132" s="244" t="s">
        <v>87</v>
      </c>
      <c r="AV132" s="13" t="s">
        <v>87</v>
      </c>
      <c r="AW132" s="13" t="s">
        <v>32</v>
      </c>
      <c r="AX132" s="13" t="s">
        <v>85</v>
      </c>
      <c r="AY132" s="244" t="s">
        <v>212</v>
      </c>
    </row>
    <row r="133" s="2" customFormat="1" ht="24.15" customHeight="1">
      <c r="A133" s="38"/>
      <c r="B133" s="39"/>
      <c r="C133" s="260" t="s">
        <v>218</v>
      </c>
      <c r="D133" s="260" t="s">
        <v>322</v>
      </c>
      <c r="E133" s="261" t="s">
        <v>732</v>
      </c>
      <c r="F133" s="262" t="s">
        <v>733</v>
      </c>
      <c r="G133" s="263" t="s">
        <v>163</v>
      </c>
      <c r="H133" s="264">
        <v>41</v>
      </c>
      <c r="I133" s="265"/>
      <c r="J133" s="266">
        <f>ROUND(I133*H133,2)</f>
        <v>0</v>
      </c>
      <c r="K133" s="262" t="s">
        <v>217</v>
      </c>
      <c r="L133" s="267"/>
      <c r="M133" s="268" t="s">
        <v>1</v>
      </c>
      <c r="N133" s="269" t="s">
        <v>42</v>
      </c>
      <c r="O133" s="91"/>
      <c r="P133" s="229">
        <f>O133*H133</f>
        <v>0</v>
      </c>
      <c r="Q133" s="229">
        <v>0.0037000000000000002</v>
      </c>
      <c r="R133" s="229">
        <f>Q133*H133</f>
        <v>0.1517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734</v>
      </c>
      <c r="AT133" s="231" t="s">
        <v>322</v>
      </c>
      <c r="AU133" s="231" t="s">
        <v>87</v>
      </c>
      <c r="AY133" s="17" t="s">
        <v>212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734</v>
      </c>
      <c r="BM133" s="231" t="s">
        <v>735</v>
      </c>
    </row>
    <row r="134" s="13" customFormat="1">
      <c r="A134" s="13"/>
      <c r="B134" s="233"/>
      <c r="C134" s="234"/>
      <c r="D134" s="235" t="s">
        <v>229</v>
      </c>
      <c r="E134" s="236" t="s">
        <v>1</v>
      </c>
      <c r="F134" s="237" t="s">
        <v>695</v>
      </c>
      <c r="G134" s="234"/>
      <c r="H134" s="238">
        <v>41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229</v>
      </c>
      <c r="AU134" s="244" t="s">
        <v>87</v>
      </c>
      <c r="AV134" s="13" t="s">
        <v>87</v>
      </c>
      <c r="AW134" s="13" t="s">
        <v>32</v>
      </c>
      <c r="AX134" s="13" t="s">
        <v>85</v>
      </c>
      <c r="AY134" s="244" t="s">
        <v>212</v>
      </c>
    </row>
    <row r="135" s="2" customFormat="1" ht="24.15" customHeight="1">
      <c r="A135" s="38"/>
      <c r="B135" s="39"/>
      <c r="C135" s="220" t="s">
        <v>230</v>
      </c>
      <c r="D135" s="220" t="s">
        <v>214</v>
      </c>
      <c r="E135" s="221" t="s">
        <v>736</v>
      </c>
      <c r="F135" s="222" t="s">
        <v>737</v>
      </c>
      <c r="G135" s="223" t="s">
        <v>163</v>
      </c>
      <c r="H135" s="224">
        <v>15</v>
      </c>
      <c r="I135" s="225"/>
      <c r="J135" s="226">
        <f>ROUND(I135*H135,2)</f>
        <v>0</v>
      </c>
      <c r="K135" s="222" t="s">
        <v>217</v>
      </c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506</v>
      </c>
      <c r="AT135" s="231" t="s">
        <v>214</v>
      </c>
      <c r="AU135" s="231" t="s">
        <v>87</v>
      </c>
      <c r="AY135" s="17" t="s">
        <v>212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506</v>
      </c>
      <c r="BM135" s="231" t="s">
        <v>738</v>
      </c>
    </row>
    <row r="136" s="13" customFormat="1">
      <c r="A136" s="13"/>
      <c r="B136" s="233"/>
      <c r="C136" s="234"/>
      <c r="D136" s="235" t="s">
        <v>229</v>
      </c>
      <c r="E136" s="236" t="s">
        <v>1</v>
      </c>
      <c r="F136" s="237" t="s">
        <v>697</v>
      </c>
      <c r="G136" s="234"/>
      <c r="H136" s="238">
        <v>15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229</v>
      </c>
      <c r="AU136" s="244" t="s">
        <v>87</v>
      </c>
      <c r="AV136" s="13" t="s">
        <v>87</v>
      </c>
      <c r="AW136" s="13" t="s">
        <v>32</v>
      </c>
      <c r="AX136" s="13" t="s">
        <v>85</v>
      </c>
      <c r="AY136" s="244" t="s">
        <v>212</v>
      </c>
    </row>
    <row r="137" s="2" customFormat="1" ht="16.5" customHeight="1">
      <c r="A137" s="38"/>
      <c r="B137" s="39"/>
      <c r="C137" s="260" t="s">
        <v>235</v>
      </c>
      <c r="D137" s="260" t="s">
        <v>322</v>
      </c>
      <c r="E137" s="261" t="s">
        <v>739</v>
      </c>
      <c r="F137" s="262" t="s">
        <v>740</v>
      </c>
      <c r="G137" s="263" t="s">
        <v>163</v>
      </c>
      <c r="H137" s="264">
        <v>15</v>
      </c>
      <c r="I137" s="265"/>
      <c r="J137" s="266">
        <f>ROUND(I137*H137,2)</f>
        <v>0</v>
      </c>
      <c r="K137" s="262" t="s">
        <v>1</v>
      </c>
      <c r="L137" s="267"/>
      <c r="M137" s="268" t="s">
        <v>1</v>
      </c>
      <c r="N137" s="269" t="s">
        <v>42</v>
      </c>
      <c r="O137" s="91"/>
      <c r="P137" s="229">
        <f>O137*H137</f>
        <v>0</v>
      </c>
      <c r="Q137" s="229">
        <v>0.02</v>
      </c>
      <c r="R137" s="229">
        <f>Q137*H137</f>
        <v>0.29999999999999999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734</v>
      </c>
      <c r="AT137" s="231" t="s">
        <v>322</v>
      </c>
      <c r="AU137" s="231" t="s">
        <v>87</v>
      </c>
      <c r="AY137" s="17" t="s">
        <v>212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ROUND(I137*H137,2)</f>
        <v>0</v>
      </c>
      <c r="BL137" s="17" t="s">
        <v>734</v>
      </c>
      <c r="BM137" s="231" t="s">
        <v>741</v>
      </c>
    </row>
    <row r="138" s="15" customFormat="1">
      <c r="A138" s="15"/>
      <c r="B138" s="270"/>
      <c r="C138" s="271"/>
      <c r="D138" s="235" t="s">
        <v>229</v>
      </c>
      <c r="E138" s="272" t="s">
        <v>1</v>
      </c>
      <c r="F138" s="273" t="s">
        <v>742</v>
      </c>
      <c r="G138" s="271"/>
      <c r="H138" s="272" t="s">
        <v>1</v>
      </c>
      <c r="I138" s="274"/>
      <c r="J138" s="271"/>
      <c r="K138" s="271"/>
      <c r="L138" s="275"/>
      <c r="M138" s="276"/>
      <c r="N138" s="277"/>
      <c r="O138" s="277"/>
      <c r="P138" s="277"/>
      <c r="Q138" s="277"/>
      <c r="R138" s="277"/>
      <c r="S138" s="277"/>
      <c r="T138" s="27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9" t="s">
        <v>229</v>
      </c>
      <c r="AU138" s="279" t="s">
        <v>87</v>
      </c>
      <c r="AV138" s="15" t="s">
        <v>85</v>
      </c>
      <c r="AW138" s="15" t="s">
        <v>32</v>
      </c>
      <c r="AX138" s="15" t="s">
        <v>77</v>
      </c>
      <c r="AY138" s="279" t="s">
        <v>212</v>
      </c>
    </row>
    <row r="139" s="15" customFormat="1">
      <c r="A139" s="15"/>
      <c r="B139" s="270"/>
      <c r="C139" s="271"/>
      <c r="D139" s="235" t="s">
        <v>229</v>
      </c>
      <c r="E139" s="272" t="s">
        <v>1</v>
      </c>
      <c r="F139" s="273" t="s">
        <v>743</v>
      </c>
      <c r="G139" s="271"/>
      <c r="H139" s="272" t="s">
        <v>1</v>
      </c>
      <c r="I139" s="274"/>
      <c r="J139" s="271"/>
      <c r="K139" s="271"/>
      <c r="L139" s="275"/>
      <c r="M139" s="276"/>
      <c r="N139" s="277"/>
      <c r="O139" s="277"/>
      <c r="P139" s="277"/>
      <c r="Q139" s="277"/>
      <c r="R139" s="277"/>
      <c r="S139" s="277"/>
      <c r="T139" s="27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9" t="s">
        <v>229</v>
      </c>
      <c r="AU139" s="279" t="s">
        <v>87</v>
      </c>
      <c r="AV139" s="15" t="s">
        <v>85</v>
      </c>
      <c r="AW139" s="15" t="s">
        <v>32</v>
      </c>
      <c r="AX139" s="15" t="s">
        <v>77</v>
      </c>
      <c r="AY139" s="279" t="s">
        <v>212</v>
      </c>
    </row>
    <row r="140" s="13" customFormat="1">
      <c r="A140" s="13"/>
      <c r="B140" s="233"/>
      <c r="C140" s="234"/>
      <c r="D140" s="235" t="s">
        <v>229</v>
      </c>
      <c r="E140" s="236" t="s">
        <v>1</v>
      </c>
      <c r="F140" s="237" t="s">
        <v>697</v>
      </c>
      <c r="G140" s="234"/>
      <c r="H140" s="238">
        <v>15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229</v>
      </c>
      <c r="AU140" s="244" t="s">
        <v>87</v>
      </c>
      <c r="AV140" s="13" t="s">
        <v>87</v>
      </c>
      <c r="AW140" s="13" t="s">
        <v>32</v>
      </c>
      <c r="AX140" s="13" t="s">
        <v>85</v>
      </c>
      <c r="AY140" s="244" t="s">
        <v>212</v>
      </c>
    </row>
    <row r="141" s="2" customFormat="1" ht="24.15" customHeight="1">
      <c r="A141" s="38"/>
      <c r="B141" s="39"/>
      <c r="C141" s="220" t="s">
        <v>239</v>
      </c>
      <c r="D141" s="220" t="s">
        <v>214</v>
      </c>
      <c r="E141" s="221" t="s">
        <v>744</v>
      </c>
      <c r="F141" s="222" t="s">
        <v>745</v>
      </c>
      <c r="G141" s="223" t="s">
        <v>163</v>
      </c>
      <c r="H141" s="224">
        <v>14</v>
      </c>
      <c r="I141" s="225"/>
      <c r="J141" s="226">
        <f>ROUND(I141*H141,2)</f>
        <v>0</v>
      </c>
      <c r="K141" s="222" t="s">
        <v>217</v>
      </c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506</v>
      </c>
      <c r="AT141" s="231" t="s">
        <v>214</v>
      </c>
      <c r="AU141" s="231" t="s">
        <v>87</v>
      </c>
      <c r="AY141" s="17" t="s">
        <v>212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506</v>
      </c>
      <c r="BM141" s="231" t="s">
        <v>746</v>
      </c>
    </row>
    <row r="142" s="2" customFormat="1" ht="24.15" customHeight="1">
      <c r="A142" s="38"/>
      <c r="B142" s="39"/>
      <c r="C142" s="220" t="s">
        <v>243</v>
      </c>
      <c r="D142" s="220" t="s">
        <v>214</v>
      </c>
      <c r="E142" s="221" t="s">
        <v>747</v>
      </c>
      <c r="F142" s="222" t="s">
        <v>748</v>
      </c>
      <c r="G142" s="223" t="s">
        <v>163</v>
      </c>
      <c r="H142" s="224">
        <v>15</v>
      </c>
      <c r="I142" s="225"/>
      <c r="J142" s="226">
        <f>ROUND(I142*H142,2)</f>
        <v>0</v>
      </c>
      <c r="K142" s="222" t="s">
        <v>217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506</v>
      </c>
      <c r="AT142" s="231" t="s">
        <v>214</v>
      </c>
      <c r="AU142" s="231" t="s">
        <v>87</v>
      </c>
      <c r="AY142" s="17" t="s">
        <v>212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506</v>
      </c>
      <c r="BM142" s="231" t="s">
        <v>749</v>
      </c>
    </row>
    <row r="143" s="13" customFormat="1">
      <c r="A143" s="13"/>
      <c r="B143" s="233"/>
      <c r="C143" s="234"/>
      <c r="D143" s="235" t="s">
        <v>229</v>
      </c>
      <c r="E143" s="236" t="s">
        <v>1</v>
      </c>
      <c r="F143" s="237" t="s">
        <v>693</v>
      </c>
      <c r="G143" s="234"/>
      <c r="H143" s="238">
        <v>15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229</v>
      </c>
      <c r="AU143" s="244" t="s">
        <v>87</v>
      </c>
      <c r="AV143" s="13" t="s">
        <v>87</v>
      </c>
      <c r="AW143" s="13" t="s">
        <v>32</v>
      </c>
      <c r="AX143" s="13" t="s">
        <v>85</v>
      </c>
      <c r="AY143" s="244" t="s">
        <v>212</v>
      </c>
    </row>
    <row r="144" s="2" customFormat="1" ht="16.5" customHeight="1">
      <c r="A144" s="38"/>
      <c r="B144" s="39"/>
      <c r="C144" s="260" t="s">
        <v>247</v>
      </c>
      <c r="D144" s="260" t="s">
        <v>322</v>
      </c>
      <c r="E144" s="261" t="s">
        <v>750</v>
      </c>
      <c r="F144" s="262" t="s">
        <v>751</v>
      </c>
      <c r="G144" s="263" t="s">
        <v>163</v>
      </c>
      <c r="H144" s="264">
        <v>15</v>
      </c>
      <c r="I144" s="265"/>
      <c r="J144" s="266">
        <f>ROUND(I144*H144,2)</f>
        <v>0</v>
      </c>
      <c r="K144" s="262" t="s">
        <v>1</v>
      </c>
      <c r="L144" s="267"/>
      <c r="M144" s="268" t="s">
        <v>1</v>
      </c>
      <c r="N144" s="269" t="s">
        <v>42</v>
      </c>
      <c r="O144" s="91"/>
      <c r="P144" s="229">
        <f>O144*H144</f>
        <v>0</v>
      </c>
      <c r="Q144" s="229">
        <v>0.059999999999999998</v>
      </c>
      <c r="R144" s="229">
        <f>Q144*H144</f>
        <v>0.89999999999999991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734</v>
      </c>
      <c r="AT144" s="231" t="s">
        <v>322</v>
      </c>
      <c r="AU144" s="231" t="s">
        <v>87</v>
      </c>
      <c r="AY144" s="17" t="s">
        <v>212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734</v>
      </c>
      <c r="BM144" s="231" t="s">
        <v>752</v>
      </c>
    </row>
    <row r="145" s="15" customFormat="1">
      <c r="A145" s="15"/>
      <c r="B145" s="270"/>
      <c r="C145" s="271"/>
      <c r="D145" s="235" t="s">
        <v>229</v>
      </c>
      <c r="E145" s="272" t="s">
        <v>1</v>
      </c>
      <c r="F145" s="273" t="s">
        <v>753</v>
      </c>
      <c r="G145" s="271"/>
      <c r="H145" s="272" t="s">
        <v>1</v>
      </c>
      <c r="I145" s="274"/>
      <c r="J145" s="271"/>
      <c r="K145" s="271"/>
      <c r="L145" s="275"/>
      <c r="M145" s="276"/>
      <c r="N145" s="277"/>
      <c r="O145" s="277"/>
      <c r="P145" s="277"/>
      <c r="Q145" s="277"/>
      <c r="R145" s="277"/>
      <c r="S145" s="277"/>
      <c r="T145" s="27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9" t="s">
        <v>229</v>
      </c>
      <c r="AU145" s="279" t="s">
        <v>87</v>
      </c>
      <c r="AV145" s="15" t="s">
        <v>85</v>
      </c>
      <c r="AW145" s="15" t="s">
        <v>32</v>
      </c>
      <c r="AX145" s="15" t="s">
        <v>77</v>
      </c>
      <c r="AY145" s="279" t="s">
        <v>212</v>
      </c>
    </row>
    <row r="146" s="13" customFormat="1">
      <c r="A146" s="13"/>
      <c r="B146" s="233"/>
      <c r="C146" s="234"/>
      <c r="D146" s="235" t="s">
        <v>229</v>
      </c>
      <c r="E146" s="236" t="s">
        <v>1</v>
      </c>
      <c r="F146" s="237" t="s">
        <v>693</v>
      </c>
      <c r="G146" s="234"/>
      <c r="H146" s="238">
        <v>15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229</v>
      </c>
      <c r="AU146" s="244" t="s">
        <v>87</v>
      </c>
      <c r="AV146" s="13" t="s">
        <v>87</v>
      </c>
      <c r="AW146" s="13" t="s">
        <v>32</v>
      </c>
      <c r="AX146" s="13" t="s">
        <v>85</v>
      </c>
      <c r="AY146" s="244" t="s">
        <v>212</v>
      </c>
    </row>
    <row r="147" s="2" customFormat="1" ht="24.15" customHeight="1">
      <c r="A147" s="38"/>
      <c r="B147" s="39"/>
      <c r="C147" s="220" t="s">
        <v>251</v>
      </c>
      <c r="D147" s="220" t="s">
        <v>214</v>
      </c>
      <c r="E147" s="221" t="s">
        <v>754</v>
      </c>
      <c r="F147" s="222" t="s">
        <v>748</v>
      </c>
      <c r="G147" s="223" t="s">
        <v>163</v>
      </c>
      <c r="H147" s="224">
        <v>14</v>
      </c>
      <c r="I147" s="225"/>
      <c r="J147" s="226">
        <f>ROUND(I147*H147,2)</f>
        <v>0</v>
      </c>
      <c r="K147" s="222" t="s">
        <v>217</v>
      </c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506</v>
      </c>
      <c r="AT147" s="231" t="s">
        <v>214</v>
      </c>
      <c r="AU147" s="231" t="s">
        <v>87</v>
      </c>
      <c r="AY147" s="17" t="s">
        <v>212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506</v>
      </c>
      <c r="BM147" s="231" t="s">
        <v>755</v>
      </c>
    </row>
    <row r="148" s="2" customFormat="1" ht="16.5" customHeight="1">
      <c r="A148" s="38"/>
      <c r="B148" s="39"/>
      <c r="C148" s="220" t="s">
        <v>128</v>
      </c>
      <c r="D148" s="220" t="s">
        <v>214</v>
      </c>
      <c r="E148" s="221" t="s">
        <v>756</v>
      </c>
      <c r="F148" s="222" t="s">
        <v>757</v>
      </c>
      <c r="G148" s="223" t="s">
        <v>163</v>
      </c>
      <c r="H148" s="224">
        <v>8</v>
      </c>
      <c r="I148" s="225"/>
      <c r="J148" s="226">
        <f>ROUND(I148*H148,2)</f>
        <v>0</v>
      </c>
      <c r="K148" s="222" t="s">
        <v>217</v>
      </c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506</v>
      </c>
      <c r="AT148" s="231" t="s">
        <v>214</v>
      </c>
      <c r="AU148" s="231" t="s">
        <v>87</v>
      </c>
      <c r="AY148" s="17" t="s">
        <v>212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506</v>
      </c>
      <c r="BM148" s="231" t="s">
        <v>758</v>
      </c>
    </row>
    <row r="149" s="13" customFormat="1">
      <c r="A149" s="13"/>
      <c r="B149" s="233"/>
      <c r="C149" s="234"/>
      <c r="D149" s="235" t="s">
        <v>229</v>
      </c>
      <c r="E149" s="236" t="s">
        <v>1</v>
      </c>
      <c r="F149" s="237" t="s">
        <v>243</v>
      </c>
      <c r="G149" s="234"/>
      <c r="H149" s="238">
        <v>8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229</v>
      </c>
      <c r="AU149" s="244" t="s">
        <v>87</v>
      </c>
      <c r="AV149" s="13" t="s">
        <v>87</v>
      </c>
      <c r="AW149" s="13" t="s">
        <v>32</v>
      </c>
      <c r="AX149" s="13" t="s">
        <v>85</v>
      </c>
      <c r="AY149" s="244" t="s">
        <v>212</v>
      </c>
    </row>
    <row r="150" s="2" customFormat="1" ht="16.5" customHeight="1">
      <c r="A150" s="38"/>
      <c r="B150" s="39"/>
      <c r="C150" s="260" t="s">
        <v>258</v>
      </c>
      <c r="D150" s="260" t="s">
        <v>322</v>
      </c>
      <c r="E150" s="261" t="s">
        <v>759</v>
      </c>
      <c r="F150" s="262" t="s">
        <v>760</v>
      </c>
      <c r="G150" s="263" t="s">
        <v>163</v>
      </c>
      <c r="H150" s="264">
        <v>1</v>
      </c>
      <c r="I150" s="265"/>
      <c r="J150" s="266">
        <f>ROUND(I150*H150,2)</f>
        <v>0</v>
      </c>
      <c r="K150" s="262" t="s">
        <v>1</v>
      </c>
      <c r="L150" s="267"/>
      <c r="M150" s="268" t="s">
        <v>1</v>
      </c>
      <c r="N150" s="269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734</v>
      </c>
      <c r="AT150" s="231" t="s">
        <v>322</v>
      </c>
      <c r="AU150" s="231" t="s">
        <v>87</v>
      </c>
      <c r="AY150" s="17" t="s">
        <v>212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85</v>
      </c>
      <c r="BK150" s="232">
        <f>ROUND(I150*H150,2)</f>
        <v>0</v>
      </c>
      <c r="BL150" s="17" t="s">
        <v>734</v>
      </c>
      <c r="BM150" s="231" t="s">
        <v>761</v>
      </c>
    </row>
    <row r="151" s="2" customFormat="1">
      <c r="A151" s="38"/>
      <c r="B151" s="39"/>
      <c r="C151" s="40"/>
      <c r="D151" s="235" t="s">
        <v>270</v>
      </c>
      <c r="E151" s="40"/>
      <c r="F151" s="245" t="s">
        <v>762</v>
      </c>
      <c r="G151" s="40"/>
      <c r="H151" s="40"/>
      <c r="I151" s="246"/>
      <c r="J151" s="40"/>
      <c r="K151" s="40"/>
      <c r="L151" s="44"/>
      <c r="M151" s="247"/>
      <c r="N151" s="24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270</v>
      </c>
      <c r="AU151" s="17" t="s">
        <v>87</v>
      </c>
    </row>
    <row r="152" s="15" customFormat="1">
      <c r="A152" s="15"/>
      <c r="B152" s="270"/>
      <c r="C152" s="271"/>
      <c r="D152" s="235" t="s">
        <v>229</v>
      </c>
      <c r="E152" s="272" t="s">
        <v>1</v>
      </c>
      <c r="F152" s="273" t="s">
        <v>763</v>
      </c>
      <c r="G152" s="271"/>
      <c r="H152" s="272" t="s">
        <v>1</v>
      </c>
      <c r="I152" s="274"/>
      <c r="J152" s="271"/>
      <c r="K152" s="271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229</v>
      </c>
      <c r="AU152" s="279" t="s">
        <v>87</v>
      </c>
      <c r="AV152" s="15" t="s">
        <v>85</v>
      </c>
      <c r="AW152" s="15" t="s">
        <v>32</v>
      </c>
      <c r="AX152" s="15" t="s">
        <v>77</v>
      </c>
      <c r="AY152" s="279" t="s">
        <v>212</v>
      </c>
    </row>
    <row r="153" s="13" customFormat="1">
      <c r="A153" s="13"/>
      <c r="B153" s="233"/>
      <c r="C153" s="234"/>
      <c r="D153" s="235" t="s">
        <v>229</v>
      </c>
      <c r="E153" s="236" t="s">
        <v>1</v>
      </c>
      <c r="F153" s="237" t="s">
        <v>85</v>
      </c>
      <c r="G153" s="234"/>
      <c r="H153" s="238">
        <v>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229</v>
      </c>
      <c r="AU153" s="244" t="s">
        <v>87</v>
      </c>
      <c r="AV153" s="13" t="s">
        <v>87</v>
      </c>
      <c r="AW153" s="13" t="s">
        <v>32</v>
      </c>
      <c r="AX153" s="13" t="s">
        <v>85</v>
      </c>
      <c r="AY153" s="244" t="s">
        <v>212</v>
      </c>
    </row>
    <row r="154" s="2" customFormat="1" ht="33" customHeight="1">
      <c r="A154" s="38"/>
      <c r="B154" s="39"/>
      <c r="C154" s="220" t="s">
        <v>262</v>
      </c>
      <c r="D154" s="220" t="s">
        <v>214</v>
      </c>
      <c r="E154" s="221" t="s">
        <v>764</v>
      </c>
      <c r="F154" s="222" t="s">
        <v>765</v>
      </c>
      <c r="G154" s="223" t="s">
        <v>108</v>
      </c>
      <c r="H154" s="224">
        <v>710</v>
      </c>
      <c r="I154" s="225"/>
      <c r="J154" s="226">
        <f>ROUND(I154*H154,2)</f>
        <v>0</v>
      </c>
      <c r="K154" s="222" t="s">
        <v>217</v>
      </c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506</v>
      </c>
      <c r="AT154" s="231" t="s">
        <v>214</v>
      </c>
      <c r="AU154" s="231" t="s">
        <v>87</v>
      </c>
      <c r="AY154" s="17" t="s">
        <v>212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506</v>
      </c>
      <c r="BM154" s="231" t="s">
        <v>766</v>
      </c>
    </row>
    <row r="155" s="13" customFormat="1">
      <c r="A155" s="13"/>
      <c r="B155" s="233"/>
      <c r="C155" s="234"/>
      <c r="D155" s="235" t="s">
        <v>229</v>
      </c>
      <c r="E155" s="236" t="s">
        <v>1</v>
      </c>
      <c r="F155" s="237" t="s">
        <v>690</v>
      </c>
      <c r="G155" s="234"/>
      <c r="H155" s="238">
        <v>710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229</v>
      </c>
      <c r="AU155" s="244" t="s">
        <v>87</v>
      </c>
      <c r="AV155" s="13" t="s">
        <v>87</v>
      </c>
      <c r="AW155" s="13" t="s">
        <v>32</v>
      </c>
      <c r="AX155" s="13" t="s">
        <v>85</v>
      </c>
      <c r="AY155" s="244" t="s">
        <v>212</v>
      </c>
    </row>
    <row r="156" s="2" customFormat="1" ht="16.5" customHeight="1">
      <c r="A156" s="38"/>
      <c r="B156" s="39"/>
      <c r="C156" s="260" t="s">
        <v>266</v>
      </c>
      <c r="D156" s="260" t="s">
        <v>322</v>
      </c>
      <c r="E156" s="261" t="s">
        <v>767</v>
      </c>
      <c r="F156" s="262" t="s">
        <v>768</v>
      </c>
      <c r="G156" s="263" t="s">
        <v>336</v>
      </c>
      <c r="H156" s="264">
        <v>440.19999999999999</v>
      </c>
      <c r="I156" s="265"/>
      <c r="J156" s="266">
        <f>ROUND(I156*H156,2)</f>
        <v>0</v>
      </c>
      <c r="K156" s="262" t="s">
        <v>217</v>
      </c>
      <c r="L156" s="267"/>
      <c r="M156" s="268" t="s">
        <v>1</v>
      </c>
      <c r="N156" s="269" t="s">
        <v>42</v>
      </c>
      <c r="O156" s="91"/>
      <c r="P156" s="229">
        <f>O156*H156</f>
        <v>0</v>
      </c>
      <c r="Q156" s="229">
        <v>0.001</v>
      </c>
      <c r="R156" s="229">
        <f>Q156*H156</f>
        <v>0.44019999999999998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243</v>
      </c>
      <c r="AT156" s="231" t="s">
        <v>322</v>
      </c>
      <c r="AU156" s="231" t="s">
        <v>87</v>
      </c>
      <c r="AY156" s="17" t="s">
        <v>212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218</v>
      </c>
      <c r="BM156" s="231" t="s">
        <v>769</v>
      </c>
    </row>
    <row r="157" s="2" customFormat="1">
      <c r="A157" s="38"/>
      <c r="B157" s="39"/>
      <c r="C157" s="40"/>
      <c r="D157" s="235" t="s">
        <v>270</v>
      </c>
      <c r="E157" s="40"/>
      <c r="F157" s="245" t="s">
        <v>770</v>
      </c>
      <c r="G157" s="40"/>
      <c r="H157" s="40"/>
      <c r="I157" s="246"/>
      <c r="J157" s="40"/>
      <c r="K157" s="40"/>
      <c r="L157" s="44"/>
      <c r="M157" s="247"/>
      <c r="N157" s="24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270</v>
      </c>
      <c r="AU157" s="17" t="s">
        <v>87</v>
      </c>
    </row>
    <row r="158" s="13" customFormat="1">
      <c r="A158" s="13"/>
      <c r="B158" s="233"/>
      <c r="C158" s="234"/>
      <c r="D158" s="235" t="s">
        <v>229</v>
      </c>
      <c r="E158" s="234"/>
      <c r="F158" s="237" t="s">
        <v>771</v>
      </c>
      <c r="G158" s="234"/>
      <c r="H158" s="238">
        <v>440.19999999999999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229</v>
      </c>
      <c r="AU158" s="244" t="s">
        <v>87</v>
      </c>
      <c r="AV158" s="13" t="s">
        <v>87</v>
      </c>
      <c r="AW158" s="13" t="s">
        <v>4</v>
      </c>
      <c r="AX158" s="13" t="s">
        <v>85</v>
      </c>
      <c r="AY158" s="244" t="s">
        <v>212</v>
      </c>
    </row>
    <row r="159" s="2" customFormat="1" ht="24.15" customHeight="1">
      <c r="A159" s="38"/>
      <c r="B159" s="39"/>
      <c r="C159" s="220" t="s">
        <v>8</v>
      </c>
      <c r="D159" s="220" t="s">
        <v>214</v>
      </c>
      <c r="E159" s="221" t="s">
        <v>772</v>
      </c>
      <c r="F159" s="222" t="s">
        <v>773</v>
      </c>
      <c r="G159" s="223" t="s">
        <v>108</v>
      </c>
      <c r="H159" s="224">
        <v>710</v>
      </c>
      <c r="I159" s="225"/>
      <c r="J159" s="226">
        <f>ROUND(I159*H159,2)</f>
        <v>0</v>
      </c>
      <c r="K159" s="222" t="s">
        <v>217</v>
      </c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506</v>
      </c>
      <c r="AT159" s="231" t="s">
        <v>214</v>
      </c>
      <c r="AU159" s="231" t="s">
        <v>87</v>
      </c>
      <c r="AY159" s="17" t="s">
        <v>212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506</v>
      </c>
      <c r="BM159" s="231" t="s">
        <v>774</v>
      </c>
    </row>
    <row r="160" s="13" customFormat="1">
      <c r="A160" s="13"/>
      <c r="B160" s="233"/>
      <c r="C160" s="234"/>
      <c r="D160" s="235" t="s">
        <v>229</v>
      </c>
      <c r="E160" s="236" t="s">
        <v>1</v>
      </c>
      <c r="F160" s="237" t="s">
        <v>690</v>
      </c>
      <c r="G160" s="234"/>
      <c r="H160" s="238">
        <v>710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229</v>
      </c>
      <c r="AU160" s="244" t="s">
        <v>87</v>
      </c>
      <c r="AV160" s="13" t="s">
        <v>87</v>
      </c>
      <c r="AW160" s="13" t="s">
        <v>32</v>
      </c>
      <c r="AX160" s="13" t="s">
        <v>85</v>
      </c>
      <c r="AY160" s="244" t="s">
        <v>212</v>
      </c>
    </row>
    <row r="161" s="2" customFormat="1" ht="16.5" customHeight="1">
      <c r="A161" s="38"/>
      <c r="B161" s="39"/>
      <c r="C161" s="260" t="s">
        <v>166</v>
      </c>
      <c r="D161" s="260" t="s">
        <v>322</v>
      </c>
      <c r="E161" s="261" t="s">
        <v>775</v>
      </c>
      <c r="F161" s="262" t="s">
        <v>776</v>
      </c>
      <c r="G161" s="263" t="s">
        <v>108</v>
      </c>
      <c r="H161" s="264">
        <v>710</v>
      </c>
      <c r="I161" s="265"/>
      <c r="J161" s="266">
        <f>ROUND(I161*H161,2)</f>
        <v>0</v>
      </c>
      <c r="K161" s="262" t="s">
        <v>217</v>
      </c>
      <c r="L161" s="267"/>
      <c r="M161" s="268" t="s">
        <v>1</v>
      </c>
      <c r="N161" s="269" t="s">
        <v>42</v>
      </c>
      <c r="O161" s="91"/>
      <c r="P161" s="229">
        <f>O161*H161</f>
        <v>0</v>
      </c>
      <c r="Q161" s="229">
        <v>0.00089999999999999998</v>
      </c>
      <c r="R161" s="229">
        <f>Q161*H161</f>
        <v>0.63900000000000001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734</v>
      </c>
      <c r="AT161" s="231" t="s">
        <v>322</v>
      </c>
      <c r="AU161" s="231" t="s">
        <v>87</v>
      </c>
      <c r="AY161" s="17" t="s">
        <v>212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734</v>
      </c>
      <c r="BM161" s="231" t="s">
        <v>777</v>
      </c>
    </row>
    <row r="162" s="2" customFormat="1" ht="24.15" customHeight="1">
      <c r="A162" s="38"/>
      <c r="B162" s="39"/>
      <c r="C162" s="220" t="s">
        <v>279</v>
      </c>
      <c r="D162" s="220" t="s">
        <v>214</v>
      </c>
      <c r="E162" s="221" t="s">
        <v>778</v>
      </c>
      <c r="F162" s="222" t="s">
        <v>779</v>
      </c>
      <c r="G162" s="223" t="s">
        <v>108</v>
      </c>
      <c r="H162" s="224">
        <v>150</v>
      </c>
      <c r="I162" s="225"/>
      <c r="J162" s="226">
        <f>ROUND(I162*H162,2)</f>
        <v>0</v>
      </c>
      <c r="K162" s="222" t="s">
        <v>217</v>
      </c>
      <c r="L162" s="44"/>
      <c r="M162" s="227" t="s">
        <v>1</v>
      </c>
      <c r="N162" s="228" t="s">
        <v>42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506</v>
      </c>
      <c r="AT162" s="231" t="s">
        <v>214</v>
      </c>
      <c r="AU162" s="231" t="s">
        <v>87</v>
      </c>
      <c r="AY162" s="17" t="s">
        <v>212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85</v>
      </c>
      <c r="BK162" s="232">
        <f>ROUND(I162*H162,2)</f>
        <v>0</v>
      </c>
      <c r="BL162" s="17" t="s">
        <v>506</v>
      </c>
      <c r="BM162" s="231" t="s">
        <v>780</v>
      </c>
    </row>
    <row r="163" s="13" customFormat="1">
      <c r="A163" s="13"/>
      <c r="B163" s="233"/>
      <c r="C163" s="234"/>
      <c r="D163" s="235" t="s">
        <v>229</v>
      </c>
      <c r="E163" s="236" t="s">
        <v>1</v>
      </c>
      <c r="F163" s="237" t="s">
        <v>699</v>
      </c>
      <c r="G163" s="234"/>
      <c r="H163" s="238">
        <v>150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229</v>
      </c>
      <c r="AU163" s="244" t="s">
        <v>87</v>
      </c>
      <c r="AV163" s="13" t="s">
        <v>87</v>
      </c>
      <c r="AW163" s="13" t="s">
        <v>32</v>
      </c>
      <c r="AX163" s="13" t="s">
        <v>85</v>
      </c>
      <c r="AY163" s="244" t="s">
        <v>212</v>
      </c>
    </row>
    <row r="164" s="2" customFormat="1" ht="16.5" customHeight="1">
      <c r="A164" s="38"/>
      <c r="B164" s="39"/>
      <c r="C164" s="260" t="s">
        <v>284</v>
      </c>
      <c r="D164" s="260" t="s">
        <v>322</v>
      </c>
      <c r="E164" s="261" t="s">
        <v>781</v>
      </c>
      <c r="F164" s="262" t="s">
        <v>782</v>
      </c>
      <c r="G164" s="263" t="s">
        <v>108</v>
      </c>
      <c r="H164" s="264">
        <v>150</v>
      </c>
      <c r="I164" s="265"/>
      <c r="J164" s="266">
        <f>ROUND(I164*H164,2)</f>
        <v>0</v>
      </c>
      <c r="K164" s="262" t="s">
        <v>217</v>
      </c>
      <c r="L164" s="267"/>
      <c r="M164" s="268" t="s">
        <v>1</v>
      </c>
      <c r="N164" s="269" t="s">
        <v>42</v>
      </c>
      <c r="O164" s="91"/>
      <c r="P164" s="229">
        <f>O164*H164</f>
        <v>0</v>
      </c>
      <c r="Q164" s="229">
        <v>0.00016000000000000001</v>
      </c>
      <c r="R164" s="229">
        <f>Q164*H164</f>
        <v>0.024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734</v>
      </c>
      <c r="AT164" s="231" t="s">
        <v>322</v>
      </c>
      <c r="AU164" s="231" t="s">
        <v>87</v>
      </c>
      <c r="AY164" s="17" t="s">
        <v>212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ROUND(I164*H164,2)</f>
        <v>0</v>
      </c>
      <c r="BL164" s="17" t="s">
        <v>734</v>
      </c>
      <c r="BM164" s="231" t="s">
        <v>783</v>
      </c>
    </row>
    <row r="165" s="2" customFormat="1" ht="16.5" customHeight="1">
      <c r="A165" s="38"/>
      <c r="B165" s="39"/>
      <c r="C165" s="220" t="s">
        <v>288</v>
      </c>
      <c r="D165" s="220" t="s">
        <v>214</v>
      </c>
      <c r="E165" s="221" t="s">
        <v>784</v>
      </c>
      <c r="F165" s="222" t="s">
        <v>785</v>
      </c>
      <c r="G165" s="223" t="s">
        <v>786</v>
      </c>
      <c r="H165" s="283"/>
      <c r="I165" s="225"/>
      <c r="J165" s="226">
        <f>ROUND(I165*H165,2)</f>
        <v>0</v>
      </c>
      <c r="K165" s="222" t="s">
        <v>1</v>
      </c>
      <c r="L165" s="44"/>
      <c r="M165" s="227" t="s">
        <v>1</v>
      </c>
      <c r="N165" s="228" t="s">
        <v>42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734</v>
      </c>
      <c r="AT165" s="231" t="s">
        <v>214</v>
      </c>
      <c r="AU165" s="231" t="s">
        <v>87</v>
      </c>
      <c r="AY165" s="17" t="s">
        <v>212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85</v>
      </c>
      <c r="BK165" s="232">
        <f>ROUND(I165*H165,2)</f>
        <v>0</v>
      </c>
      <c r="BL165" s="17" t="s">
        <v>734</v>
      </c>
      <c r="BM165" s="231" t="s">
        <v>787</v>
      </c>
    </row>
    <row r="166" s="2" customFormat="1" ht="16.5" customHeight="1">
      <c r="A166" s="38"/>
      <c r="B166" s="39"/>
      <c r="C166" s="220" t="s">
        <v>292</v>
      </c>
      <c r="D166" s="220" t="s">
        <v>214</v>
      </c>
      <c r="E166" s="221" t="s">
        <v>788</v>
      </c>
      <c r="F166" s="222" t="s">
        <v>789</v>
      </c>
      <c r="G166" s="223" t="s">
        <v>786</v>
      </c>
      <c r="H166" s="283"/>
      <c r="I166" s="225"/>
      <c r="J166" s="226">
        <f>ROUND(I166*H166,2)</f>
        <v>0</v>
      </c>
      <c r="K166" s="222" t="s">
        <v>1</v>
      </c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506</v>
      </c>
      <c r="AT166" s="231" t="s">
        <v>214</v>
      </c>
      <c r="AU166" s="231" t="s">
        <v>87</v>
      </c>
      <c r="AY166" s="17" t="s">
        <v>212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ROUND(I166*H166,2)</f>
        <v>0</v>
      </c>
      <c r="BL166" s="17" t="s">
        <v>506</v>
      </c>
      <c r="BM166" s="231" t="s">
        <v>790</v>
      </c>
    </row>
    <row r="167" s="2" customFormat="1" ht="16.5" customHeight="1">
      <c r="A167" s="38"/>
      <c r="B167" s="39"/>
      <c r="C167" s="220" t="s">
        <v>7</v>
      </c>
      <c r="D167" s="220" t="s">
        <v>214</v>
      </c>
      <c r="E167" s="221" t="s">
        <v>791</v>
      </c>
      <c r="F167" s="222" t="s">
        <v>792</v>
      </c>
      <c r="G167" s="223" t="s">
        <v>786</v>
      </c>
      <c r="H167" s="283"/>
      <c r="I167" s="225"/>
      <c r="J167" s="226">
        <f>ROUND(I167*H167,2)</f>
        <v>0</v>
      </c>
      <c r="K167" s="222" t="s">
        <v>1</v>
      </c>
      <c r="L167" s="44"/>
      <c r="M167" s="227" t="s">
        <v>1</v>
      </c>
      <c r="N167" s="228" t="s">
        <v>42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506</v>
      </c>
      <c r="AT167" s="231" t="s">
        <v>214</v>
      </c>
      <c r="AU167" s="231" t="s">
        <v>87</v>
      </c>
      <c r="AY167" s="17" t="s">
        <v>212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85</v>
      </c>
      <c r="BK167" s="232">
        <f>ROUND(I167*H167,2)</f>
        <v>0</v>
      </c>
      <c r="BL167" s="17" t="s">
        <v>506</v>
      </c>
      <c r="BM167" s="231" t="s">
        <v>793</v>
      </c>
    </row>
    <row r="168" s="12" customFormat="1" ht="22.8" customHeight="1">
      <c r="A168" s="12"/>
      <c r="B168" s="204"/>
      <c r="C168" s="205"/>
      <c r="D168" s="206" t="s">
        <v>76</v>
      </c>
      <c r="E168" s="218" t="s">
        <v>794</v>
      </c>
      <c r="F168" s="218" t="s">
        <v>795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SUM(P169:P206)</f>
        <v>0</v>
      </c>
      <c r="Q168" s="212"/>
      <c r="R168" s="213">
        <f>SUM(R169:R206)</f>
        <v>319.04139140000001</v>
      </c>
      <c r="S168" s="212"/>
      <c r="T168" s="214">
        <f>SUM(T169:T206)</f>
        <v>91.25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98</v>
      </c>
      <c r="AT168" s="216" t="s">
        <v>76</v>
      </c>
      <c r="AU168" s="216" t="s">
        <v>85</v>
      </c>
      <c r="AY168" s="215" t="s">
        <v>212</v>
      </c>
      <c r="BK168" s="217">
        <f>SUM(BK169:BK206)</f>
        <v>0</v>
      </c>
    </row>
    <row r="169" s="2" customFormat="1" ht="24.15" customHeight="1">
      <c r="A169" s="38"/>
      <c r="B169" s="39"/>
      <c r="C169" s="220" t="s">
        <v>175</v>
      </c>
      <c r="D169" s="220" t="s">
        <v>214</v>
      </c>
      <c r="E169" s="221" t="s">
        <v>796</v>
      </c>
      <c r="F169" s="222" t="s">
        <v>797</v>
      </c>
      <c r="G169" s="223" t="s">
        <v>798</v>
      </c>
      <c r="H169" s="224">
        <v>0.70999999999999996</v>
      </c>
      <c r="I169" s="225"/>
      <c r="J169" s="226">
        <f>ROUND(I169*H169,2)</f>
        <v>0</v>
      </c>
      <c r="K169" s="222" t="s">
        <v>217</v>
      </c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0.0088000000000000005</v>
      </c>
      <c r="R169" s="229">
        <f>Q169*H169</f>
        <v>0.0062480000000000001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506</v>
      </c>
      <c r="AT169" s="231" t="s">
        <v>214</v>
      </c>
      <c r="AU169" s="231" t="s">
        <v>87</v>
      </c>
      <c r="AY169" s="17" t="s">
        <v>212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506</v>
      </c>
      <c r="BM169" s="231" t="s">
        <v>799</v>
      </c>
    </row>
    <row r="170" s="2" customFormat="1">
      <c r="A170" s="38"/>
      <c r="B170" s="39"/>
      <c r="C170" s="40"/>
      <c r="D170" s="235" t="s">
        <v>270</v>
      </c>
      <c r="E170" s="40"/>
      <c r="F170" s="245" t="s">
        <v>800</v>
      </c>
      <c r="G170" s="40"/>
      <c r="H170" s="40"/>
      <c r="I170" s="246"/>
      <c r="J170" s="40"/>
      <c r="K170" s="40"/>
      <c r="L170" s="44"/>
      <c r="M170" s="247"/>
      <c r="N170" s="24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270</v>
      </c>
      <c r="AU170" s="17" t="s">
        <v>87</v>
      </c>
    </row>
    <row r="171" s="13" customFormat="1">
      <c r="A171" s="13"/>
      <c r="B171" s="233"/>
      <c r="C171" s="234"/>
      <c r="D171" s="235" t="s">
        <v>229</v>
      </c>
      <c r="E171" s="236" t="s">
        <v>1</v>
      </c>
      <c r="F171" s="237" t="s">
        <v>690</v>
      </c>
      <c r="G171" s="234"/>
      <c r="H171" s="238">
        <v>710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229</v>
      </c>
      <c r="AU171" s="244" t="s">
        <v>87</v>
      </c>
      <c r="AV171" s="13" t="s">
        <v>87</v>
      </c>
      <c r="AW171" s="13" t="s">
        <v>32</v>
      </c>
      <c r="AX171" s="13" t="s">
        <v>85</v>
      </c>
      <c r="AY171" s="244" t="s">
        <v>212</v>
      </c>
    </row>
    <row r="172" s="13" customFormat="1">
      <c r="A172" s="13"/>
      <c r="B172" s="233"/>
      <c r="C172" s="234"/>
      <c r="D172" s="235" t="s">
        <v>229</v>
      </c>
      <c r="E172" s="234"/>
      <c r="F172" s="237" t="s">
        <v>801</v>
      </c>
      <c r="G172" s="234"/>
      <c r="H172" s="238">
        <v>0.70999999999999996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229</v>
      </c>
      <c r="AU172" s="244" t="s">
        <v>87</v>
      </c>
      <c r="AV172" s="13" t="s">
        <v>87</v>
      </c>
      <c r="AW172" s="13" t="s">
        <v>4</v>
      </c>
      <c r="AX172" s="13" t="s">
        <v>85</v>
      </c>
      <c r="AY172" s="244" t="s">
        <v>212</v>
      </c>
    </row>
    <row r="173" s="2" customFormat="1" ht="24.15" customHeight="1">
      <c r="A173" s="38"/>
      <c r="B173" s="39"/>
      <c r="C173" s="220" t="s">
        <v>307</v>
      </c>
      <c r="D173" s="220" t="s">
        <v>214</v>
      </c>
      <c r="E173" s="221" t="s">
        <v>802</v>
      </c>
      <c r="F173" s="222" t="s">
        <v>803</v>
      </c>
      <c r="G173" s="223" t="s">
        <v>96</v>
      </c>
      <c r="H173" s="224">
        <v>210</v>
      </c>
      <c r="I173" s="225"/>
      <c r="J173" s="226">
        <f>ROUND(I173*H173,2)</f>
        <v>0</v>
      </c>
      <c r="K173" s="222" t="s">
        <v>217</v>
      </c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0.32500000000000001</v>
      </c>
      <c r="T173" s="230">
        <f>S173*H173</f>
        <v>68.25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506</v>
      </c>
      <c r="AT173" s="231" t="s">
        <v>214</v>
      </c>
      <c r="AU173" s="231" t="s">
        <v>87</v>
      </c>
      <c r="AY173" s="17" t="s">
        <v>212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85</v>
      </c>
      <c r="BK173" s="232">
        <f>ROUND(I173*H173,2)</f>
        <v>0</v>
      </c>
      <c r="BL173" s="17" t="s">
        <v>506</v>
      </c>
      <c r="BM173" s="231" t="s">
        <v>804</v>
      </c>
    </row>
    <row r="174" s="13" customFormat="1">
      <c r="A174" s="13"/>
      <c r="B174" s="233"/>
      <c r="C174" s="234"/>
      <c r="D174" s="235" t="s">
        <v>229</v>
      </c>
      <c r="E174" s="236" t="s">
        <v>1</v>
      </c>
      <c r="F174" s="237" t="s">
        <v>805</v>
      </c>
      <c r="G174" s="234"/>
      <c r="H174" s="238">
        <v>210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229</v>
      </c>
      <c r="AU174" s="244" t="s">
        <v>87</v>
      </c>
      <c r="AV174" s="13" t="s">
        <v>87</v>
      </c>
      <c r="AW174" s="13" t="s">
        <v>32</v>
      </c>
      <c r="AX174" s="13" t="s">
        <v>85</v>
      </c>
      <c r="AY174" s="244" t="s">
        <v>212</v>
      </c>
    </row>
    <row r="175" s="2" customFormat="1" ht="24.15" customHeight="1">
      <c r="A175" s="38"/>
      <c r="B175" s="39"/>
      <c r="C175" s="220" t="s">
        <v>316</v>
      </c>
      <c r="D175" s="220" t="s">
        <v>214</v>
      </c>
      <c r="E175" s="221" t="s">
        <v>806</v>
      </c>
      <c r="F175" s="222" t="s">
        <v>807</v>
      </c>
      <c r="G175" s="223" t="s">
        <v>96</v>
      </c>
      <c r="H175" s="224">
        <v>100</v>
      </c>
      <c r="I175" s="225"/>
      <c r="J175" s="226">
        <f>ROUND(I175*H175,2)</f>
        <v>0</v>
      </c>
      <c r="K175" s="222" t="s">
        <v>217</v>
      </c>
      <c r="L175" s="44"/>
      <c r="M175" s="227" t="s">
        <v>1</v>
      </c>
      <c r="N175" s="228" t="s">
        <v>42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0.098000000000000004</v>
      </c>
      <c r="T175" s="230">
        <f>S175*H175</f>
        <v>9.8000000000000007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506</v>
      </c>
      <c r="AT175" s="231" t="s">
        <v>214</v>
      </c>
      <c r="AU175" s="231" t="s">
        <v>87</v>
      </c>
      <c r="AY175" s="17" t="s">
        <v>212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85</v>
      </c>
      <c r="BK175" s="232">
        <f>ROUND(I175*H175,2)</f>
        <v>0</v>
      </c>
      <c r="BL175" s="17" t="s">
        <v>506</v>
      </c>
      <c r="BM175" s="231" t="s">
        <v>808</v>
      </c>
    </row>
    <row r="176" s="2" customFormat="1" ht="24.15" customHeight="1">
      <c r="A176" s="38"/>
      <c r="B176" s="39"/>
      <c r="C176" s="220" t="s">
        <v>321</v>
      </c>
      <c r="D176" s="220" t="s">
        <v>214</v>
      </c>
      <c r="E176" s="221" t="s">
        <v>809</v>
      </c>
      <c r="F176" s="222" t="s">
        <v>810</v>
      </c>
      <c r="G176" s="223" t="s">
        <v>96</v>
      </c>
      <c r="H176" s="224">
        <v>110</v>
      </c>
      <c r="I176" s="225"/>
      <c r="J176" s="226">
        <f>ROUND(I176*H176,2)</f>
        <v>0</v>
      </c>
      <c r="K176" s="222" t="s">
        <v>217</v>
      </c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0.12</v>
      </c>
      <c r="T176" s="230">
        <f>S176*H176</f>
        <v>13.199999999999999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506</v>
      </c>
      <c r="AT176" s="231" t="s">
        <v>214</v>
      </c>
      <c r="AU176" s="231" t="s">
        <v>87</v>
      </c>
      <c r="AY176" s="17" t="s">
        <v>212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506</v>
      </c>
      <c r="BM176" s="231" t="s">
        <v>811</v>
      </c>
    </row>
    <row r="177" s="2" customFormat="1" ht="24.15" customHeight="1">
      <c r="A177" s="38"/>
      <c r="B177" s="39"/>
      <c r="C177" s="220" t="s">
        <v>329</v>
      </c>
      <c r="D177" s="220" t="s">
        <v>214</v>
      </c>
      <c r="E177" s="221" t="s">
        <v>812</v>
      </c>
      <c r="F177" s="222" t="s">
        <v>813</v>
      </c>
      <c r="G177" s="223" t="s">
        <v>108</v>
      </c>
      <c r="H177" s="224">
        <v>440</v>
      </c>
      <c r="I177" s="225"/>
      <c r="J177" s="226">
        <f>ROUND(I177*H177,2)</f>
        <v>0</v>
      </c>
      <c r="K177" s="222" t="s">
        <v>217</v>
      </c>
      <c r="L177" s="44"/>
      <c r="M177" s="227" t="s">
        <v>1</v>
      </c>
      <c r="N177" s="228" t="s">
        <v>42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506</v>
      </c>
      <c r="AT177" s="231" t="s">
        <v>214</v>
      </c>
      <c r="AU177" s="231" t="s">
        <v>87</v>
      </c>
      <c r="AY177" s="17" t="s">
        <v>212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85</v>
      </c>
      <c r="BK177" s="232">
        <f>ROUND(I177*H177,2)</f>
        <v>0</v>
      </c>
      <c r="BL177" s="17" t="s">
        <v>506</v>
      </c>
      <c r="BM177" s="231" t="s">
        <v>814</v>
      </c>
    </row>
    <row r="178" s="2" customFormat="1" ht="24.15" customHeight="1">
      <c r="A178" s="38"/>
      <c r="B178" s="39"/>
      <c r="C178" s="220" t="s">
        <v>333</v>
      </c>
      <c r="D178" s="220" t="s">
        <v>214</v>
      </c>
      <c r="E178" s="221" t="s">
        <v>815</v>
      </c>
      <c r="F178" s="222" t="s">
        <v>816</v>
      </c>
      <c r="G178" s="223" t="s">
        <v>140</v>
      </c>
      <c r="H178" s="224">
        <v>15</v>
      </c>
      <c r="I178" s="225"/>
      <c r="J178" s="226">
        <f>ROUND(I178*H178,2)</f>
        <v>0</v>
      </c>
      <c r="K178" s="222" t="s">
        <v>217</v>
      </c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506</v>
      </c>
      <c r="AT178" s="231" t="s">
        <v>214</v>
      </c>
      <c r="AU178" s="231" t="s">
        <v>87</v>
      </c>
      <c r="AY178" s="17" t="s">
        <v>212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85</v>
      </c>
      <c r="BK178" s="232">
        <f>ROUND(I178*H178,2)</f>
        <v>0</v>
      </c>
      <c r="BL178" s="17" t="s">
        <v>506</v>
      </c>
      <c r="BM178" s="231" t="s">
        <v>817</v>
      </c>
    </row>
    <row r="179" s="13" customFormat="1">
      <c r="A179" s="13"/>
      <c r="B179" s="233"/>
      <c r="C179" s="234"/>
      <c r="D179" s="235" t="s">
        <v>229</v>
      </c>
      <c r="E179" s="236" t="s">
        <v>1</v>
      </c>
      <c r="F179" s="237" t="s">
        <v>693</v>
      </c>
      <c r="G179" s="234"/>
      <c r="H179" s="238">
        <v>15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229</v>
      </c>
      <c r="AU179" s="244" t="s">
        <v>87</v>
      </c>
      <c r="AV179" s="13" t="s">
        <v>87</v>
      </c>
      <c r="AW179" s="13" t="s">
        <v>32</v>
      </c>
      <c r="AX179" s="13" t="s">
        <v>85</v>
      </c>
      <c r="AY179" s="244" t="s">
        <v>212</v>
      </c>
    </row>
    <row r="180" s="2" customFormat="1" ht="24.15" customHeight="1">
      <c r="A180" s="38"/>
      <c r="B180" s="39"/>
      <c r="C180" s="220" t="s">
        <v>134</v>
      </c>
      <c r="D180" s="220" t="s">
        <v>214</v>
      </c>
      <c r="E180" s="221" t="s">
        <v>818</v>
      </c>
      <c r="F180" s="222" t="s">
        <v>819</v>
      </c>
      <c r="G180" s="223" t="s">
        <v>140</v>
      </c>
      <c r="H180" s="224">
        <v>11</v>
      </c>
      <c r="I180" s="225"/>
      <c r="J180" s="226">
        <f>ROUND(I180*H180,2)</f>
        <v>0</v>
      </c>
      <c r="K180" s="222" t="s">
        <v>217</v>
      </c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2.3010199999999998</v>
      </c>
      <c r="R180" s="229">
        <f>Q180*H180</f>
        <v>25.311219999999999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506</v>
      </c>
      <c r="AT180" s="231" t="s">
        <v>214</v>
      </c>
      <c r="AU180" s="231" t="s">
        <v>87</v>
      </c>
      <c r="AY180" s="17" t="s">
        <v>212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ROUND(I180*H180,2)</f>
        <v>0</v>
      </c>
      <c r="BL180" s="17" t="s">
        <v>506</v>
      </c>
      <c r="BM180" s="231" t="s">
        <v>820</v>
      </c>
    </row>
    <row r="181" s="13" customFormat="1">
      <c r="A181" s="13"/>
      <c r="B181" s="233"/>
      <c r="C181" s="234"/>
      <c r="D181" s="235" t="s">
        <v>229</v>
      </c>
      <c r="E181" s="236" t="s">
        <v>1</v>
      </c>
      <c r="F181" s="237" t="s">
        <v>821</v>
      </c>
      <c r="G181" s="234"/>
      <c r="H181" s="238">
        <v>11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229</v>
      </c>
      <c r="AU181" s="244" t="s">
        <v>87</v>
      </c>
      <c r="AV181" s="13" t="s">
        <v>87</v>
      </c>
      <c r="AW181" s="13" t="s">
        <v>32</v>
      </c>
      <c r="AX181" s="13" t="s">
        <v>85</v>
      </c>
      <c r="AY181" s="244" t="s">
        <v>212</v>
      </c>
    </row>
    <row r="182" s="2" customFormat="1" ht="24.15" customHeight="1">
      <c r="A182" s="38"/>
      <c r="B182" s="39"/>
      <c r="C182" s="220" t="s">
        <v>343</v>
      </c>
      <c r="D182" s="220" t="s">
        <v>214</v>
      </c>
      <c r="E182" s="221" t="s">
        <v>822</v>
      </c>
      <c r="F182" s="222" t="s">
        <v>823</v>
      </c>
      <c r="G182" s="223" t="s">
        <v>140</v>
      </c>
      <c r="H182" s="224">
        <v>4.3200000000000003</v>
      </c>
      <c r="I182" s="225"/>
      <c r="J182" s="226">
        <f>ROUND(I182*H182,2)</f>
        <v>0</v>
      </c>
      <c r="K182" s="222" t="s">
        <v>217</v>
      </c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2.3010199999999998</v>
      </c>
      <c r="R182" s="229">
        <f>Q182*H182</f>
        <v>9.9404064000000005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506</v>
      </c>
      <c r="AT182" s="231" t="s">
        <v>214</v>
      </c>
      <c r="AU182" s="231" t="s">
        <v>87</v>
      </c>
      <c r="AY182" s="17" t="s">
        <v>212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85</v>
      </c>
      <c r="BK182" s="232">
        <f>ROUND(I182*H182,2)</f>
        <v>0</v>
      </c>
      <c r="BL182" s="17" t="s">
        <v>506</v>
      </c>
      <c r="BM182" s="231" t="s">
        <v>824</v>
      </c>
    </row>
    <row r="183" s="13" customFormat="1">
      <c r="A183" s="13"/>
      <c r="B183" s="233"/>
      <c r="C183" s="234"/>
      <c r="D183" s="235" t="s">
        <v>229</v>
      </c>
      <c r="E183" s="236" t="s">
        <v>1</v>
      </c>
      <c r="F183" s="237" t="s">
        <v>709</v>
      </c>
      <c r="G183" s="234"/>
      <c r="H183" s="238">
        <v>4.3200000000000003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229</v>
      </c>
      <c r="AU183" s="244" t="s">
        <v>87</v>
      </c>
      <c r="AV183" s="13" t="s">
        <v>87</v>
      </c>
      <c r="AW183" s="13" t="s">
        <v>32</v>
      </c>
      <c r="AX183" s="13" t="s">
        <v>85</v>
      </c>
      <c r="AY183" s="244" t="s">
        <v>212</v>
      </c>
    </row>
    <row r="184" s="2" customFormat="1" ht="24.15" customHeight="1">
      <c r="A184" s="38"/>
      <c r="B184" s="39"/>
      <c r="C184" s="220" t="s">
        <v>350</v>
      </c>
      <c r="D184" s="220" t="s">
        <v>214</v>
      </c>
      <c r="E184" s="221" t="s">
        <v>825</v>
      </c>
      <c r="F184" s="222" t="s">
        <v>826</v>
      </c>
      <c r="G184" s="223" t="s">
        <v>108</v>
      </c>
      <c r="H184" s="224">
        <v>440</v>
      </c>
      <c r="I184" s="225"/>
      <c r="J184" s="226">
        <f>ROUND(I184*H184,2)</f>
        <v>0</v>
      </c>
      <c r="K184" s="222" t="s">
        <v>217</v>
      </c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506</v>
      </c>
      <c r="AT184" s="231" t="s">
        <v>214</v>
      </c>
      <c r="AU184" s="231" t="s">
        <v>87</v>
      </c>
      <c r="AY184" s="17" t="s">
        <v>212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85</v>
      </c>
      <c r="BK184" s="232">
        <f>ROUND(I184*H184,2)</f>
        <v>0</v>
      </c>
      <c r="BL184" s="17" t="s">
        <v>506</v>
      </c>
      <c r="BM184" s="231" t="s">
        <v>827</v>
      </c>
    </row>
    <row r="185" s="13" customFormat="1">
      <c r="A185" s="13"/>
      <c r="B185" s="233"/>
      <c r="C185" s="234"/>
      <c r="D185" s="235" t="s">
        <v>229</v>
      </c>
      <c r="E185" s="236" t="s">
        <v>1</v>
      </c>
      <c r="F185" s="237" t="s">
        <v>702</v>
      </c>
      <c r="G185" s="234"/>
      <c r="H185" s="238">
        <v>440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229</v>
      </c>
      <c r="AU185" s="244" t="s">
        <v>87</v>
      </c>
      <c r="AV185" s="13" t="s">
        <v>87</v>
      </c>
      <c r="AW185" s="13" t="s">
        <v>32</v>
      </c>
      <c r="AX185" s="13" t="s">
        <v>85</v>
      </c>
      <c r="AY185" s="244" t="s">
        <v>212</v>
      </c>
    </row>
    <row r="186" s="2" customFormat="1" ht="24.15" customHeight="1">
      <c r="A186" s="38"/>
      <c r="B186" s="39"/>
      <c r="C186" s="220" t="s">
        <v>354</v>
      </c>
      <c r="D186" s="220" t="s">
        <v>214</v>
      </c>
      <c r="E186" s="221" t="s">
        <v>828</v>
      </c>
      <c r="F186" s="222" t="s">
        <v>829</v>
      </c>
      <c r="G186" s="223" t="s">
        <v>108</v>
      </c>
      <c r="H186" s="224">
        <v>110</v>
      </c>
      <c r="I186" s="225"/>
      <c r="J186" s="226">
        <f>ROUND(I186*H186,2)</f>
        <v>0</v>
      </c>
      <c r="K186" s="222" t="s">
        <v>217</v>
      </c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506</v>
      </c>
      <c r="AT186" s="231" t="s">
        <v>214</v>
      </c>
      <c r="AU186" s="231" t="s">
        <v>87</v>
      </c>
      <c r="AY186" s="17" t="s">
        <v>212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ROUND(I186*H186,2)</f>
        <v>0</v>
      </c>
      <c r="BL186" s="17" t="s">
        <v>506</v>
      </c>
      <c r="BM186" s="231" t="s">
        <v>830</v>
      </c>
    </row>
    <row r="187" s="13" customFormat="1">
      <c r="A187" s="13"/>
      <c r="B187" s="233"/>
      <c r="C187" s="234"/>
      <c r="D187" s="235" t="s">
        <v>229</v>
      </c>
      <c r="E187" s="236" t="s">
        <v>1</v>
      </c>
      <c r="F187" s="237" t="s">
        <v>705</v>
      </c>
      <c r="G187" s="234"/>
      <c r="H187" s="238">
        <v>110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229</v>
      </c>
      <c r="AU187" s="244" t="s">
        <v>87</v>
      </c>
      <c r="AV187" s="13" t="s">
        <v>87</v>
      </c>
      <c r="AW187" s="13" t="s">
        <v>32</v>
      </c>
      <c r="AX187" s="13" t="s">
        <v>85</v>
      </c>
      <c r="AY187" s="244" t="s">
        <v>212</v>
      </c>
    </row>
    <row r="188" s="2" customFormat="1" ht="33" customHeight="1">
      <c r="A188" s="38"/>
      <c r="B188" s="39"/>
      <c r="C188" s="220" t="s">
        <v>109</v>
      </c>
      <c r="D188" s="220" t="s">
        <v>214</v>
      </c>
      <c r="E188" s="221" t="s">
        <v>831</v>
      </c>
      <c r="F188" s="222" t="s">
        <v>832</v>
      </c>
      <c r="G188" s="223" t="s">
        <v>108</v>
      </c>
      <c r="H188" s="224">
        <v>440</v>
      </c>
      <c r="I188" s="225"/>
      <c r="J188" s="226">
        <f>ROUND(I188*H188,2)</f>
        <v>0</v>
      </c>
      <c r="K188" s="222" t="s">
        <v>217</v>
      </c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0.27000000000000002</v>
      </c>
      <c r="R188" s="229">
        <f>Q188*H188</f>
        <v>118.80000000000001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506</v>
      </c>
      <c r="AT188" s="231" t="s">
        <v>214</v>
      </c>
      <c r="AU188" s="231" t="s">
        <v>87</v>
      </c>
      <c r="AY188" s="17" t="s">
        <v>212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ROUND(I188*H188,2)</f>
        <v>0</v>
      </c>
      <c r="BL188" s="17" t="s">
        <v>506</v>
      </c>
      <c r="BM188" s="231" t="s">
        <v>833</v>
      </c>
    </row>
    <row r="189" s="13" customFormat="1">
      <c r="A189" s="13"/>
      <c r="B189" s="233"/>
      <c r="C189" s="234"/>
      <c r="D189" s="235" t="s">
        <v>229</v>
      </c>
      <c r="E189" s="236" t="s">
        <v>1</v>
      </c>
      <c r="F189" s="237" t="s">
        <v>702</v>
      </c>
      <c r="G189" s="234"/>
      <c r="H189" s="238">
        <v>440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229</v>
      </c>
      <c r="AU189" s="244" t="s">
        <v>87</v>
      </c>
      <c r="AV189" s="13" t="s">
        <v>87</v>
      </c>
      <c r="AW189" s="13" t="s">
        <v>32</v>
      </c>
      <c r="AX189" s="13" t="s">
        <v>85</v>
      </c>
      <c r="AY189" s="244" t="s">
        <v>212</v>
      </c>
    </row>
    <row r="190" s="2" customFormat="1" ht="16.5" customHeight="1">
      <c r="A190" s="38"/>
      <c r="B190" s="39"/>
      <c r="C190" s="260" t="s">
        <v>119</v>
      </c>
      <c r="D190" s="260" t="s">
        <v>322</v>
      </c>
      <c r="E190" s="261" t="s">
        <v>323</v>
      </c>
      <c r="F190" s="262" t="s">
        <v>324</v>
      </c>
      <c r="G190" s="263" t="s">
        <v>299</v>
      </c>
      <c r="H190" s="264">
        <v>30.800000000000001</v>
      </c>
      <c r="I190" s="265"/>
      <c r="J190" s="266">
        <f>ROUND(I190*H190,2)</f>
        <v>0</v>
      </c>
      <c r="K190" s="262" t="s">
        <v>217</v>
      </c>
      <c r="L190" s="267"/>
      <c r="M190" s="268" t="s">
        <v>1</v>
      </c>
      <c r="N190" s="269" t="s">
        <v>42</v>
      </c>
      <c r="O190" s="91"/>
      <c r="P190" s="229">
        <f>O190*H190</f>
        <v>0</v>
      </c>
      <c r="Q190" s="229">
        <v>1</v>
      </c>
      <c r="R190" s="229">
        <f>Q190*H190</f>
        <v>30.800000000000001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243</v>
      </c>
      <c r="AT190" s="231" t="s">
        <v>322</v>
      </c>
      <c r="AU190" s="231" t="s">
        <v>87</v>
      </c>
      <c r="AY190" s="17" t="s">
        <v>212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85</v>
      </c>
      <c r="BK190" s="232">
        <f>ROUND(I190*H190,2)</f>
        <v>0</v>
      </c>
      <c r="BL190" s="17" t="s">
        <v>218</v>
      </c>
      <c r="BM190" s="231" t="s">
        <v>834</v>
      </c>
    </row>
    <row r="191" s="2" customFormat="1">
      <c r="A191" s="38"/>
      <c r="B191" s="39"/>
      <c r="C191" s="40"/>
      <c r="D191" s="235" t="s">
        <v>270</v>
      </c>
      <c r="E191" s="40"/>
      <c r="F191" s="245" t="s">
        <v>835</v>
      </c>
      <c r="G191" s="40"/>
      <c r="H191" s="40"/>
      <c r="I191" s="246"/>
      <c r="J191" s="40"/>
      <c r="K191" s="40"/>
      <c r="L191" s="44"/>
      <c r="M191" s="247"/>
      <c r="N191" s="24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270</v>
      </c>
      <c r="AU191" s="17" t="s">
        <v>87</v>
      </c>
    </row>
    <row r="192" s="13" customFormat="1">
      <c r="A192" s="13"/>
      <c r="B192" s="233"/>
      <c r="C192" s="234"/>
      <c r="D192" s="235" t="s">
        <v>229</v>
      </c>
      <c r="E192" s="234"/>
      <c r="F192" s="237" t="s">
        <v>836</v>
      </c>
      <c r="G192" s="234"/>
      <c r="H192" s="238">
        <v>30.800000000000001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229</v>
      </c>
      <c r="AU192" s="244" t="s">
        <v>87</v>
      </c>
      <c r="AV192" s="13" t="s">
        <v>87</v>
      </c>
      <c r="AW192" s="13" t="s">
        <v>4</v>
      </c>
      <c r="AX192" s="13" t="s">
        <v>85</v>
      </c>
      <c r="AY192" s="244" t="s">
        <v>212</v>
      </c>
    </row>
    <row r="193" s="2" customFormat="1" ht="16.5" customHeight="1">
      <c r="A193" s="38"/>
      <c r="B193" s="39"/>
      <c r="C193" s="220" t="s">
        <v>371</v>
      </c>
      <c r="D193" s="220" t="s">
        <v>214</v>
      </c>
      <c r="E193" s="221" t="s">
        <v>837</v>
      </c>
      <c r="F193" s="222" t="s">
        <v>838</v>
      </c>
      <c r="G193" s="223" t="s">
        <v>108</v>
      </c>
      <c r="H193" s="224">
        <v>550</v>
      </c>
      <c r="I193" s="225"/>
      <c r="J193" s="226">
        <f>ROUND(I193*H193,2)</f>
        <v>0</v>
      </c>
      <c r="K193" s="222" t="s">
        <v>217</v>
      </c>
      <c r="L193" s="44"/>
      <c r="M193" s="227" t="s">
        <v>1</v>
      </c>
      <c r="N193" s="228" t="s">
        <v>42</v>
      </c>
      <c r="O193" s="91"/>
      <c r="P193" s="229">
        <f>O193*H193</f>
        <v>0</v>
      </c>
      <c r="Q193" s="229">
        <v>0.00012</v>
      </c>
      <c r="R193" s="229">
        <f>Q193*H193</f>
        <v>0.066000000000000003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506</v>
      </c>
      <c r="AT193" s="231" t="s">
        <v>214</v>
      </c>
      <c r="AU193" s="231" t="s">
        <v>87</v>
      </c>
      <c r="AY193" s="17" t="s">
        <v>212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85</v>
      </c>
      <c r="BK193" s="232">
        <f>ROUND(I193*H193,2)</f>
        <v>0</v>
      </c>
      <c r="BL193" s="17" t="s">
        <v>506</v>
      </c>
      <c r="BM193" s="231" t="s">
        <v>839</v>
      </c>
    </row>
    <row r="194" s="13" customFormat="1">
      <c r="A194" s="13"/>
      <c r="B194" s="233"/>
      <c r="C194" s="234"/>
      <c r="D194" s="235" t="s">
        <v>229</v>
      </c>
      <c r="E194" s="236" t="s">
        <v>1</v>
      </c>
      <c r="F194" s="237" t="s">
        <v>840</v>
      </c>
      <c r="G194" s="234"/>
      <c r="H194" s="238">
        <v>550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229</v>
      </c>
      <c r="AU194" s="244" t="s">
        <v>87</v>
      </c>
      <c r="AV194" s="13" t="s">
        <v>87</v>
      </c>
      <c r="AW194" s="13" t="s">
        <v>32</v>
      </c>
      <c r="AX194" s="13" t="s">
        <v>85</v>
      </c>
      <c r="AY194" s="244" t="s">
        <v>212</v>
      </c>
    </row>
    <row r="195" s="2" customFormat="1" ht="16.5" customHeight="1">
      <c r="A195" s="38"/>
      <c r="B195" s="39"/>
      <c r="C195" s="260" t="s">
        <v>376</v>
      </c>
      <c r="D195" s="260" t="s">
        <v>322</v>
      </c>
      <c r="E195" s="261" t="s">
        <v>841</v>
      </c>
      <c r="F195" s="262" t="s">
        <v>842</v>
      </c>
      <c r="G195" s="263" t="s">
        <v>108</v>
      </c>
      <c r="H195" s="264">
        <v>551.64999999999998</v>
      </c>
      <c r="I195" s="265"/>
      <c r="J195" s="266">
        <f>ROUND(I195*H195,2)</f>
        <v>0</v>
      </c>
      <c r="K195" s="262" t="s">
        <v>217</v>
      </c>
      <c r="L195" s="267"/>
      <c r="M195" s="268" t="s">
        <v>1</v>
      </c>
      <c r="N195" s="269" t="s">
        <v>42</v>
      </c>
      <c r="O195" s="91"/>
      <c r="P195" s="229">
        <f>O195*H195</f>
        <v>0</v>
      </c>
      <c r="Q195" s="229">
        <v>0.00097999999999999997</v>
      </c>
      <c r="R195" s="229">
        <f>Q195*H195</f>
        <v>0.54061700000000001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243</v>
      </c>
      <c r="AT195" s="231" t="s">
        <v>322</v>
      </c>
      <c r="AU195" s="231" t="s">
        <v>87</v>
      </c>
      <c r="AY195" s="17" t="s">
        <v>212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85</v>
      </c>
      <c r="BK195" s="232">
        <f>ROUND(I195*H195,2)</f>
        <v>0</v>
      </c>
      <c r="BL195" s="17" t="s">
        <v>218</v>
      </c>
      <c r="BM195" s="231" t="s">
        <v>843</v>
      </c>
    </row>
    <row r="196" s="13" customFormat="1">
      <c r="A196" s="13"/>
      <c r="B196" s="233"/>
      <c r="C196" s="234"/>
      <c r="D196" s="235" t="s">
        <v>229</v>
      </c>
      <c r="E196" s="234"/>
      <c r="F196" s="237" t="s">
        <v>844</v>
      </c>
      <c r="G196" s="234"/>
      <c r="H196" s="238">
        <v>551.64999999999998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229</v>
      </c>
      <c r="AU196" s="244" t="s">
        <v>87</v>
      </c>
      <c r="AV196" s="13" t="s">
        <v>87</v>
      </c>
      <c r="AW196" s="13" t="s">
        <v>4</v>
      </c>
      <c r="AX196" s="13" t="s">
        <v>85</v>
      </c>
      <c r="AY196" s="244" t="s">
        <v>212</v>
      </c>
    </row>
    <row r="197" s="2" customFormat="1" ht="24.15" customHeight="1">
      <c r="A197" s="38"/>
      <c r="B197" s="39"/>
      <c r="C197" s="220" t="s">
        <v>381</v>
      </c>
      <c r="D197" s="220" t="s">
        <v>214</v>
      </c>
      <c r="E197" s="221" t="s">
        <v>845</v>
      </c>
      <c r="F197" s="222" t="s">
        <v>846</v>
      </c>
      <c r="G197" s="223" t="s">
        <v>108</v>
      </c>
      <c r="H197" s="224">
        <v>710</v>
      </c>
      <c r="I197" s="225"/>
      <c r="J197" s="226">
        <f>ROUND(I197*H197,2)</f>
        <v>0</v>
      </c>
      <c r="K197" s="222" t="s">
        <v>217</v>
      </c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506</v>
      </c>
      <c r="AT197" s="231" t="s">
        <v>214</v>
      </c>
      <c r="AU197" s="231" t="s">
        <v>87</v>
      </c>
      <c r="AY197" s="17" t="s">
        <v>212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85</v>
      </c>
      <c r="BK197" s="232">
        <f>ROUND(I197*H197,2)</f>
        <v>0</v>
      </c>
      <c r="BL197" s="17" t="s">
        <v>506</v>
      </c>
      <c r="BM197" s="231" t="s">
        <v>847</v>
      </c>
    </row>
    <row r="198" s="15" customFormat="1">
      <c r="A198" s="15"/>
      <c r="B198" s="270"/>
      <c r="C198" s="271"/>
      <c r="D198" s="235" t="s">
        <v>229</v>
      </c>
      <c r="E198" s="272" t="s">
        <v>1</v>
      </c>
      <c r="F198" s="273" t="s">
        <v>848</v>
      </c>
      <c r="G198" s="271"/>
      <c r="H198" s="272" t="s">
        <v>1</v>
      </c>
      <c r="I198" s="274"/>
      <c r="J198" s="271"/>
      <c r="K198" s="271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229</v>
      </c>
      <c r="AU198" s="279" t="s">
        <v>87</v>
      </c>
      <c r="AV198" s="15" t="s">
        <v>85</v>
      </c>
      <c r="AW198" s="15" t="s">
        <v>32</v>
      </c>
      <c r="AX198" s="15" t="s">
        <v>77</v>
      </c>
      <c r="AY198" s="279" t="s">
        <v>212</v>
      </c>
    </row>
    <row r="199" s="13" customFormat="1">
      <c r="A199" s="13"/>
      <c r="B199" s="233"/>
      <c r="C199" s="234"/>
      <c r="D199" s="235" t="s">
        <v>229</v>
      </c>
      <c r="E199" s="236" t="s">
        <v>1</v>
      </c>
      <c r="F199" s="237" t="s">
        <v>690</v>
      </c>
      <c r="G199" s="234"/>
      <c r="H199" s="238">
        <v>710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229</v>
      </c>
      <c r="AU199" s="244" t="s">
        <v>87</v>
      </c>
      <c r="AV199" s="13" t="s">
        <v>87</v>
      </c>
      <c r="AW199" s="13" t="s">
        <v>32</v>
      </c>
      <c r="AX199" s="13" t="s">
        <v>85</v>
      </c>
      <c r="AY199" s="244" t="s">
        <v>212</v>
      </c>
    </row>
    <row r="200" s="2" customFormat="1" ht="24.15" customHeight="1">
      <c r="A200" s="38"/>
      <c r="B200" s="39"/>
      <c r="C200" s="260" t="s">
        <v>386</v>
      </c>
      <c r="D200" s="260" t="s">
        <v>322</v>
      </c>
      <c r="E200" s="261" t="s">
        <v>849</v>
      </c>
      <c r="F200" s="262" t="s">
        <v>850</v>
      </c>
      <c r="G200" s="263" t="s">
        <v>108</v>
      </c>
      <c r="H200" s="264">
        <v>710</v>
      </c>
      <c r="I200" s="265"/>
      <c r="J200" s="266">
        <f>ROUND(I200*H200,2)</f>
        <v>0</v>
      </c>
      <c r="K200" s="262" t="s">
        <v>217</v>
      </c>
      <c r="L200" s="267"/>
      <c r="M200" s="268" t="s">
        <v>1</v>
      </c>
      <c r="N200" s="269" t="s">
        <v>42</v>
      </c>
      <c r="O200" s="91"/>
      <c r="P200" s="229">
        <f>O200*H200</f>
        <v>0</v>
      </c>
      <c r="Q200" s="229">
        <v>0.00055000000000000003</v>
      </c>
      <c r="R200" s="229">
        <f>Q200*H200</f>
        <v>0.39050000000000001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734</v>
      </c>
      <c r="AT200" s="231" t="s">
        <v>322</v>
      </c>
      <c r="AU200" s="231" t="s">
        <v>87</v>
      </c>
      <c r="AY200" s="17" t="s">
        <v>212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85</v>
      </c>
      <c r="BK200" s="232">
        <f>ROUND(I200*H200,2)</f>
        <v>0</v>
      </c>
      <c r="BL200" s="17" t="s">
        <v>734</v>
      </c>
      <c r="BM200" s="231" t="s">
        <v>851</v>
      </c>
    </row>
    <row r="201" s="2" customFormat="1" ht="24.15" customHeight="1">
      <c r="A201" s="38"/>
      <c r="B201" s="39"/>
      <c r="C201" s="220" t="s">
        <v>390</v>
      </c>
      <c r="D201" s="220" t="s">
        <v>214</v>
      </c>
      <c r="E201" s="221" t="s">
        <v>852</v>
      </c>
      <c r="F201" s="222" t="s">
        <v>853</v>
      </c>
      <c r="G201" s="223" t="s">
        <v>108</v>
      </c>
      <c r="H201" s="224">
        <v>440</v>
      </c>
      <c r="I201" s="225"/>
      <c r="J201" s="226">
        <f>ROUND(I201*H201,2)</f>
        <v>0</v>
      </c>
      <c r="K201" s="222" t="s">
        <v>217</v>
      </c>
      <c r="L201" s="44"/>
      <c r="M201" s="227" t="s">
        <v>1</v>
      </c>
      <c r="N201" s="228" t="s">
        <v>42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506</v>
      </c>
      <c r="AT201" s="231" t="s">
        <v>214</v>
      </c>
      <c r="AU201" s="231" t="s">
        <v>87</v>
      </c>
      <c r="AY201" s="17" t="s">
        <v>212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85</v>
      </c>
      <c r="BK201" s="232">
        <f>ROUND(I201*H201,2)</f>
        <v>0</v>
      </c>
      <c r="BL201" s="17" t="s">
        <v>506</v>
      </c>
      <c r="BM201" s="231" t="s">
        <v>854</v>
      </c>
    </row>
    <row r="202" s="2" customFormat="1" ht="24.15" customHeight="1">
      <c r="A202" s="38"/>
      <c r="B202" s="39"/>
      <c r="C202" s="220" t="s">
        <v>394</v>
      </c>
      <c r="D202" s="220" t="s">
        <v>214</v>
      </c>
      <c r="E202" s="221" t="s">
        <v>855</v>
      </c>
      <c r="F202" s="222" t="s">
        <v>856</v>
      </c>
      <c r="G202" s="223" t="s">
        <v>108</v>
      </c>
      <c r="H202" s="224">
        <v>110</v>
      </c>
      <c r="I202" s="225"/>
      <c r="J202" s="226">
        <f>ROUND(I202*H202,2)</f>
        <v>0</v>
      </c>
      <c r="K202" s="222" t="s">
        <v>217</v>
      </c>
      <c r="L202" s="44"/>
      <c r="M202" s="227" t="s">
        <v>1</v>
      </c>
      <c r="N202" s="228" t="s">
        <v>42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506</v>
      </c>
      <c r="AT202" s="231" t="s">
        <v>214</v>
      </c>
      <c r="AU202" s="231" t="s">
        <v>87</v>
      </c>
      <c r="AY202" s="17" t="s">
        <v>212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85</v>
      </c>
      <c r="BK202" s="232">
        <f>ROUND(I202*H202,2)</f>
        <v>0</v>
      </c>
      <c r="BL202" s="17" t="s">
        <v>506</v>
      </c>
      <c r="BM202" s="231" t="s">
        <v>857</v>
      </c>
    </row>
    <row r="203" s="2" customFormat="1" ht="24.15" customHeight="1">
      <c r="A203" s="38"/>
      <c r="B203" s="39"/>
      <c r="C203" s="220" t="s">
        <v>399</v>
      </c>
      <c r="D203" s="220" t="s">
        <v>214</v>
      </c>
      <c r="E203" s="221" t="s">
        <v>858</v>
      </c>
      <c r="F203" s="222" t="s">
        <v>859</v>
      </c>
      <c r="G203" s="223" t="s">
        <v>96</v>
      </c>
      <c r="H203" s="224">
        <v>210</v>
      </c>
      <c r="I203" s="225"/>
      <c r="J203" s="226">
        <f>ROUND(I203*H203,2)</f>
        <v>0</v>
      </c>
      <c r="K203" s="222" t="s">
        <v>217</v>
      </c>
      <c r="L203" s="44"/>
      <c r="M203" s="227" t="s">
        <v>1</v>
      </c>
      <c r="N203" s="228" t="s">
        <v>42</v>
      </c>
      <c r="O203" s="91"/>
      <c r="P203" s="229">
        <f>O203*H203</f>
        <v>0</v>
      </c>
      <c r="Q203" s="229">
        <v>0.30360999999999999</v>
      </c>
      <c r="R203" s="229">
        <f>Q203*H203</f>
        <v>63.758099999999999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506</v>
      </c>
      <c r="AT203" s="231" t="s">
        <v>214</v>
      </c>
      <c r="AU203" s="231" t="s">
        <v>87</v>
      </c>
      <c r="AY203" s="17" t="s">
        <v>212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85</v>
      </c>
      <c r="BK203" s="232">
        <f>ROUND(I203*H203,2)</f>
        <v>0</v>
      </c>
      <c r="BL203" s="17" t="s">
        <v>506</v>
      </c>
      <c r="BM203" s="231" t="s">
        <v>860</v>
      </c>
    </row>
    <row r="204" s="2" customFormat="1" ht="33" customHeight="1">
      <c r="A204" s="38"/>
      <c r="B204" s="39"/>
      <c r="C204" s="220" t="s">
        <v>404</v>
      </c>
      <c r="D204" s="220" t="s">
        <v>214</v>
      </c>
      <c r="E204" s="221" t="s">
        <v>861</v>
      </c>
      <c r="F204" s="222" t="s">
        <v>862</v>
      </c>
      <c r="G204" s="223" t="s">
        <v>96</v>
      </c>
      <c r="H204" s="224">
        <v>110</v>
      </c>
      <c r="I204" s="225"/>
      <c r="J204" s="226">
        <f>ROUND(I204*H204,2)</f>
        <v>0</v>
      </c>
      <c r="K204" s="222" t="s">
        <v>217</v>
      </c>
      <c r="L204" s="44"/>
      <c r="M204" s="227" t="s">
        <v>1</v>
      </c>
      <c r="N204" s="228" t="s">
        <v>42</v>
      </c>
      <c r="O204" s="91"/>
      <c r="P204" s="229">
        <f>O204*H204</f>
        <v>0</v>
      </c>
      <c r="Q204" s="229">
        <v>0.25319999999999998</v>
      </c>
      <c r="R204" s="229">
        <f>Q204*H204</f>
        <v>27.851999999999997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506</v>
      </c>
      <c r="AT204" s="231" t="s">
        <v>214</v>
      </c>
      <c r="AU204" s="231" t="s">
        <v>87</v>
      </c>
      <c r="AY204" s="17" t="s">
        <v>212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85</v>
      </c>
      <c r="BK204" s="232">
        <f>ROUND(I204*H204,2)</f>
        <v>0</v>
      </c>
      <c r="BL204" s="17" t="s">
        <v>506</v>
      </c>
      <c r="BM204" s="231" t="s">
        <v>863</v>
      </c>
    </row>
    <row r="205" s="2" customFormat="1" ht="24.15" customHeight="1">
      <c r="A205" s="38"/>
      <c r="B205" s="39"/>
      <c r="C205" s="220" t="s">
        <v>410</v>
      </c>
      <c r="D205" s="220" t="s">
        <v>214</v>
      </c>
      <c r="E205" s="221" t="s">
        <v>864</v>
      </c>
      <c r="F205" s="222" t="s">
        <v>865</v>
      </c>
      <c r="G205" s="223" t="s">
        <v>96</v>
      </c>
      <c r="H205" s="224">
        <v>100</v>
      </c>
      <c r="I205" s="225"/>
      <c r="J205" s="226">
        <f>ROUND(I205*H205,2)</f>
        <v>0</v>
      </c>
      <c r="K205" s="222" t="s">
        <v>217</v>
      </c>
      <c r="L205" s="44"/>
      <c r="M205" s="227" t="s">
        <v>1</v>
      </c>
      <c r="N205" s="228" t="s">
        <v>42</v>
      </c>
      <c r="O205" s="91"/>
      <c r="P205" s="229">
        <f>O205*H205</f>
        <v>0</v>
      </c>
      <c r="Q205" s="229">
        <v>0.22649</v>
      </c>
      <c r="R205" s="229">
        <f>Q205*H205</f>
        <v>22.649000000000001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506</v>
      </c>
      <c r="AT205" s="231" t="s">
        <v>214</v>
      </c>
      <c r="AU205" s="231" t="s">
        <v>87</v>
      </c>
      <c r="AY205" s="17" t="s">
        <v>212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85</v>
      </c>
      <c r="BK205" s="232">
        <f>ROUND(I205*H205,2)</f>
        <v>0</v>
      </c>
      <c r="BL205" s="17" t="s">
        <v>506</v>
      </c>
      <c r="BM205" s="231" t="s">
        <v>866</v>
      </c>
    </row>
    <row r="206" s="2" customFormat="1" ht="24.15" customHeight="1">
      <c r="A206" s="38"/>
      <c r="B206" s="39"/>
      <c r="C206" s="220" t="s">
        <v>414</v>
      </c>
      <c r="D206" s="220" t="s">
        <v>214</v>
      </c>
      <c r="E206" s="221" t="s">
        <v>867</v>
      </c>
      <c r="F206" s="222" t="s">
        <v>868</v>
      </c>
      <c r="G206" s="223" t="s">
        <v>96</v>
      </c>
      <c r="H206" s="224">
        <v>210</v>
      </c>
      <c r="I206" s="225"/>
      <c r="J206" s="226">
        <f>ROUND(I206*H206,2)</f>
        <v>0</v>
      </c>
      <c r="K206" s="222" t="s">
        <v>217</v>
      </c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0.090130000000000002</v>
      </c>
      <c r="R206" s="229">
        <f>Q206*H206</f>
        <v>18.927299999999999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506</v>
      </c>
      <c r="AT206" s="231" t="s">
        <v>214</v>
      </c>
      <c r="AU206" s="231" t="s">
        <v>87</v>
      </c>
      <c r="AY206" s="17" t="s">
        <v>212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85</v>
      </c>
      <c r="BK206" s="232">
        <f>ROUND(I206*H206,2)</f>
        <v>0</v>
      </c>
      <c r="BL206" s="17" t="s">
        <v>506</v>
      </c>
      <c r="BM206" s="231" t="s">
        <v>869</v>
      </c>
    </row>
    <row r="207" s="12" customFormat="1" ht="22.8" customHeight="1">
      <c r="A207" s="12"/>
      <c r="B207" s="204"/>
      <c r="C207" s="205"/>
      <c r="D207" s="206" t="s">
        <v>76</v>
      </c>
      <c r="E207" s="218" t="s">
        <v>870</v>
      </c>
      <c r="F207" s="218" t="s">
        <v>871</v>
      </c>
      <c r="G207" s="205"/>
      <c r="H207" s="205"/>
      <c r="I207" s="208"/>
      <c r="J207" s="219">
        <f>BK207</f>
        <v>0</v>
      </c>
      <c r="K207" s="205"/>
      <c r="L207" s="210"/>
      <c r="M207" s="211"/>
      <c r="N207" s="212"/>
      <c r="O207" s="212"/>
      <c r="P207" s="213">
        <f>SUM(P208:P217)</f>
        <v>0</v>
      </c>
      <c r="Q207" s="212"/>
      <c r="R207" s="213">
        <f>SUM(R208:R217)</f>
        <v>0</v>
      </c>
      <c r="S207" s="212"/>
      <c r="T207" s="214">
        <f>SUM(T208:T217)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5" t="s">
        <v>98</v>
      </c>
      <c r="AT207" s="216" t="s">
        <v>76</v>
      </c>
      <c r="AU207" s="216" t="s">
        <v>85</v>
      </c>
      <c r="AY207" s="215" t="s">
        <v>212</v>
      </c>
      <c r="BK207" s="217">
        <f>SUM(BK208:BK217)</f>
        <v>0</v>
      </c>
    </row>
    <row r="208" s="2" customFormat="1" ht="24.15" customHeight="1">
      <c r="A208" s="38"/>
      <c r="B208" s="39"/>
      <c r="C208" s="220" t="s">
        <v>419</v>
      </c>
      <c r="D208" s="220" t="s">
        <v>214</v>
      </c>
      <c r="E208" s="221" t="s">
        <v>872</v>
      </c>
      <c r="F208" s="222" t="s">
        <v>873</v>
      </c>
      <c r="G208" s="223" t="s">
        <v>163</v>
      </c>
      <c r="H208" s="224">
        <v>15</v>
      </c>
      <c r="I208" s="225"/>
      <c r="J208" s="226">
        <f>ROUND(I208*H208,2)</f>
        <v>0</v>
      </c>
      <c r="K208" s="222" t="s">
        <v>217</v>
      </c>
      <c r="L208" s="44"/>
      <c r="M208" s="227" t="s">
        <v>1</v>
      </c>
      <c r="N208" s="228" t="s">
        <v>42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506</v>
      </c>
      <c r="AT208" s="231" t="s">
        <v>214</v>
      </c>
      <c r="AU208" s="231" t="s">
        <v>87</v>
      </c>
      <c r="AY208" s="17" t="s">
        <v>212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85</v>
      </c>
      <c r="BK208" s="232">
        <f>ROUND(I208*H208,2)</f>
        <v>0</v>
      </c>
      <c r="BL208" s="17" t="s">
        <v>506</v>
      </c>
      <c r="BM208" s="231" t="s">
        <v>874</v>
      </c>
    </row>
    <row r="209" s="13" customFormat="1">
      <c r="A209" s="13"/>
      <c r="B209" s="233"/>
      <c r="C209" s="234"/>
      <c r="D209" s="235" t="s">
        <v>229</v>
      </c>
      <c r="E209" s="236" t="s">
        <v>1</v>
      </c>
      <c r="F209" s="237" t="s">
        <v>697</v>
      </c>
      <c r="G209" s="234"/>
      <c r="H209" s="238">
        <v>15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229</v>
      </c>
      <c r="AU209" s="244" t="s">
        <v>87</v>
      </c>
      <c r="AV209" s="13" t="s">
        <v>87</v>
      </c>
      <c r="AW209" s="13" t="s">
        <v>32</v>
      </c>
      <c r="AX209" s="13" t="s">
        <v>85</v>
      </c>
      <c r="AY209" s="244" t="s">
        <v>212</v>
      </c>
    </row>
    <row r="210" s="2" customFormat="1" ht="24.15" customHeight="1">
      <c r="A210" s="38"/>
      <c r="B210" s="39"/>
      <c r="C210" s="220" t="s">
        <v>424</v>
      </c>
      <c r="D210" s="220" t="s">
        <v>214</v>
      </c>
      <c r="E210" s="221" t="s">
        <v>875</v>
      </c>
      <c r="F210" s="222" t="s">
        <v>876</v>
      </c>
      <c r="G210" s="223" t="s">
        <v>163</v>
      </c>
      <c r="H210" s="224">
        <v>15</v>
      </c>
      <c r="I210" s="225"/>
      <c r="J210" s="226">
        <f>ROUND(I210*H210,2)</f>
        <v>0</v>
      </c>
      <c r="K210" s="222" t="s">
        <v>217</v>
      </c>
      <c r="L210" s="44"/>
      <c r="M210" s="227" t="s">
        <v>1</v>
      </c>
      <c r="N210" s="228" t="s">
        <v>42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506</v>
      </c>
      <c r="AT210" s="231" t="s">
        <v>214</v>
      </c>
      <c r="AU210" s="231" t="s">
        <v>87</v>
      </c>
      <c r="AY210" s="17" t="s">
        <v>212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85</v>
      </c>
      <c r="BK210" s="232">
        <f>ROUND(I210*H210,2)</f>
        <v>0</v>
      </c>
      <c r="BL210" s="17" t="s">
        <v>506</v>
      </c>
      <c r="BM210" s="231" t="s">
        <v>877</v>
      </c>
    </row>
    <row r="211" s="13" customFormat="1">
      <c r="A211" s="13"/>
      <c r="B211" s="233"/>
      <c r="C211" s="234"/>
      <c r="D211" s="235" t="s">
        <v>229</v>
      </c>
      <c r="E211" s="236" t="s">
        <v>1</v>
      </c>
      <c r="F211" s="237" t="s">
        <v>697</v>
      </c>
      <c r="G211" s="234"/>
      <c r="H211" s="238">
        <v>15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229</v>
      </c>
      <c r="AU211" s="244" t="s">
        <v>87</v>
      </c>
      <c r="AV211" s="13" t="s">
        <v>87</v>
      </c>
      <c r="AW211" s="13" t="s">
        <v>32</v>
      </c>
      <c r="AX211" s="13" t="s">
        <v>85</v>
      </c>
      <c r="AY211" s="244" t="s">
        <v>212</v>
      </c>
    </row>
    <row r="212" s="2" customFormat="1" ht="24.15" customHeight="1">
      <c r="A212" s="38"/>
      <c r="B212" s="39"/>
      <c r="C212" s="220" t="s">
        <v>429</v>
      </c>
      <c r="D212" s="220" t="s">
        <v>214</v>
      </c>
      <c r="E212" s="221" t="s">
        <v>878</v>
      </c>
      <c r="F212" s="222" t="s">
        <v>879</v>
      </c>
      <c r="G212" s="223" t="s">
        <v>163</v>
      </c>
      <c r="H212" s="224">
        <v>15</v>
      </c>
      <c r="I212" s="225"/>
      <c r="J212" s="226">
        <f>ROUND(I212*H212,2)</f>
        <v>0</v>
      </c>
      <c r="K212" s="222" t="s">
        <v>1</v>
      </c>
      <c r="L212" s="44"/>
      <c r="M212" s="227" t="s">
        <v>1</v>
      </c>
      <c r="N212" s="228" t="s">
        <v>42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506</v>
      </c>
      <c r="AT212" s="231" t="s">
        <v>214</v>
      </c>
      <c r="AU212" s="231" t="s">
        <v>87</v>
      </c>
      <c r="AY212" s="17" t="s">
        <v>212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85</v>
      </c>
      <c r="BK212" s="232">
        <f>ROUND(I212*H212,2)</f>
        <v>0</v>
      </c>
      <c r="BL212" s="17" t="s">
        <v>506</v>
      </c>
      <c r="BM212" s="231" t="s">
        <v>880</v>
      </c>
    </row>
    <row r="213" s="15" customFormat="1">
      <c r="A213" s="15"/>
      <c r="B213" s="270"/>
      <c r="C213" s="271"/>
      <c r="D213" s="235" t="s">
        <v>229</v>
      </c>
      <c r="E213" s="272" t="s">
        <v>1</v>
      </c>
      <c r="F213" s="273" t="s">
        <v>881</v>
      </c>
      <c r="G213" s="271"/>
      <c r="H213" s="272" t="s">
        <v>1</v>
      </c>
      <c r="I213" s="274"/>
      <c r="J213" s="271"/>
      <c r="K213" s="271"/>
      <c r="L213" s="275"/>
      <c r="M213" s="276"/>
      <c r="N213" s="277"/>
      <c r="O213" s="277"/>
      <c r="P213" s="277"/>
      <c r="Q213" s="277"/>
      <c r="R213" s="277"/>
      <c r="S213" s="277"/>
      <c r="T213" s="27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9" t="s">
        <v>229</v>
      </c>
      <c r="AU213" s="279" t="s">
        <v>87</v>
      </c>
      <c r="AV213" s="15" t="s">
        <v>85</v>
      </c>
      <c r="AW213" s="15" t="s">
        <v>32</v>
      </c>
      <c r="AX213" s="15" t="s">
        <v>77</v>
      </c>
      <c r="AY213" s="279" t="s">
        <v>212</v>
      </c>
    </row>
    <row r="214" s="15" customFormat="1">
      <c r="A214" s="15"/>
      <c r="B214" s="270"/>
      <c r="C214" s="271"/>
      <c r="D214" s="235" t="s">
        <v>229</v>
      </c>
      <c r="E214" s="272" t="s">
        <v>1</v>
      </c>
      <c r="F214" s="273" t="s">
        <v>882</v>
      </c>
      <c r="G214" s="271"/>
      <c r="H214" s="272" t="s">
        <v>1</v>
      </c>
      <c r="I214" s="274"/>
      <c r="J214" s="271"/>
      <c r="K214" s="271"/>
      <c r="L214" s="275"/>
      <c r="M214" s="276"/>
      <c r="N214" s="277"/>
      <c r="O214" s="277"/>
      <c r="P214" s="277"/>
      <c r="Q214" s="277"/>
      <c r="R214" s="277"/>
      <c r="S214" s="277"/>
      <c r="T214" s="27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9" t="s">
        <v>229</v>
      </c>
      <c r="AU214" s="279" t="s">
        <v>87</v>
      </c>
      <c r="AV214" s="15" t="s">
        <v>85</v>
      </c>
      <c r="AW214" s="15" t="s">
        <v>32</v>
      </c>
      <c r="AX214" s="15" t="s">
        <v>77</v>
      </c>
      <c r="AY214" s="279" t="s">
        <v>212</v>
      </c>
    </row>
    <row r="215" s="13" customFormat="1">
      <c r="A215" s="13"/>
      <c r="B215" s="233"/>
      <c r="C215" s="234"/>
      <c r="D215" s="235" t="s">
        <v>229</v>
      </c>
      <c r="E215" s="236" t="s">
        <v>1</v>
      </c>
      <c r="F215" s="237" t="s">
        <v>697</v>
      </c>
      <c r="G215" s="234"/>
      <c r="H215" s="238">
        <v>15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229</v>
      </c>
      <c r="AU215" s="244" t="s">
        <v>87</v>
      </c>
      <c r="AV215" s="13" t="s">
        <v>87</v>
      </c>
      <c r="AW215" s="13" t="s">
        <v>32</v>
      </c>
      <c r="AX215" s="13" t="s">
        <v>85</v>
      </c>
      <c r="AY215" s="244" t="s">
        <v>212</v>
      </c>
    </row>
    <row r="216" s="2" customFormat="1" ht="16.5" customHeight="1">
      <c r="A216" s="38"/>
      <c r="B216" s="39"/>
      <c r="C216" s="220" t="s">
        <v>436</v>
      </c>
      <c r="D216" s="220" t="s">
        <v>214</v>
      </c>
      <c r="E216" s="221" t="s">
        <v>883</v>
      </c>
      <c r="F216" s="222" t="s">
        <v>884</v>
      </c>
      <c r="G216" s="223" t="s">
        <v>163</v>
      </c>
      <c r="H216" s="224">
        <v>15</v>
      </c>
      <c r="I216" s="225"/>
      <c r="J216" s="226">
        <f>ROUND(I216*H216,2)</f>
        <v>0</v>
      </c>
      <c r="K216" s="222" t="s">
        <v>1</v>
      </c>
      <c r="L216" s="44"/>
      <c r="M216" s="227" t="s">
        <v>1</v>
      </c>
      <c r="N216" s="228" t="s">
        <v>42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506</v>
      </c>
      <c r="AT216" s="231" t="s">
        <v>214</v>
      </c>
      <c r="AU216" s="231" t="s">
        <v>87</v>
      </c>
      <c r="AY216" s="17" t="s">
        <v>212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85</v>
      </c>
      <c r="BK216" s="232">
        <f>ROUND(I216*H216,2)</f>
        <v>0</v>
      </c>
      <c r="BL216" s="17" t="s">
        <v>506</v>
      </c>
      <c r="BM216" s="231" t="s">
        <v>885</v>
      </c>
    </row>
    <row r="217" s="13" customFormat="1">
      <c r="A217" s="13"/>
      <c r="B217" s="233"/>
      <c r="C217" s="234"/>
      <c r="D217" s="235" t="s">
        <v>229</v>
      </c>
      <c r="E217" s="236" t="s">
        <v>1</v>
      </c>
      <c r="F217" s="237" t="s">
        <v>693</v>
      </c>
      <c r="G217" s="234"/>
      <c r="H217" s="238">
        <v>15</v>
      </c>
      <c r="I217" s="239"/>
      <c r="J217" s="234"/>
      <c r="K217" s="234"/>
      <c r="L217" s="240"/>
      <c r="M217" s="280"/>
      <c r="N217" s="281"/>
      <c r="O217" s="281"/>
      <c r="P217" s="281"/>
      <c r="Q217" s="281"/>
      <c r="R217" s="281"/>
      <c r="S217" s="281"/>
      <c r="T217" s="28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229</v>
      </c>
      <c r="AU217" s="244" t="s">
        <v>87</v>
      </c>
      <c r="AV217" s="13" t="s">
        <v>87</v>
      </c>
      <c r="AW217" s="13" t="s">
        <v>32</v>
      </c>
      <c r="AX217" s="13" t="s">
        <v>85</v>
      </c>
      <c r="AY217" s="244" t="s">
        <v>212</v>
      </c>
    </row>
    <row r="218" s="2" customFormat="1" ht="6.96" customHeight="1">
      <c r="A218" s="38"/>
      <c r="B218" s="66"/>
      <c r="C218" s="67"/>
      <c r="D218" s="67"/>
      <c r="E218" s="67"/>
      <c r="F218" s="67"/>
      <c r="G218" s="67"/>
      <c r="H218" s="67"/>
      <c r="I218" s="67"/>
      <c r="J218" s="67"/>
      <c r="K218" s="67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HRkZn3gglcNOlMShtmkIOHryOZpsw3eeCCdI8Bx27HIUZcvyYTHt6AiMMND0vMKUupKhnH5thxBSaFSmxO3q6g==" hashValue="AOLkW/tHv7FE2y/hFgn+0K4xdaJIwNqahkbBUct0ltvF/FvciThyug/PPp3G6HfwW+Cz9gZ6pCBOl74bgv9T/A==" algorithmName="SHA-512" password="CC4B"/>
  <autoFilter ref="C119:K21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102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JUGOSLÁVSKÁ II. OD NOVOVESKÉ PO OPAVSKOU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25. 5. 2022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887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888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889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890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37</v>
      </c>
      <c r="E30" s="38"/>
      <c r="F30" s="38"/>
      <c r="G30" s="38"/>
      <c r="H30" s="38"/>
      <c r="I30" s="38"/>
      <c r="J30" s="153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39</v>
      </c>
      <c r="G32" s="38"/>
      <c r="H32" s="38"/>
      <c r="I32" s="154" t="s">
        <v>38</v>
      </c>
      <c r="J32" s="154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41</v>
      </c>
      <c r="E33" s="141" t="s">
        <v>42</v>
      </c>
      <c r="F33" s="156">
        <f>ROUND((SUM(BE120:BE149)),  2)</f>
        <v>0</v>
      </c>
      <c r="G33" s="38"/>
      <c r="H33" s="38"/>
      <c r="I33" s="157">
        <v>0.20999999999999999</v>
      </c>
      <c r="J33" s="156">
        <f>ROUND(((SUM(BE120:BE149))*I33),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6">
        <f>ROUND((SUM(BF120:BF149)),  2)</f>
        <v>0</v>
      </c>
      <c r="G34" s="38"/>
      <c r="H34" s="38"/>
      <c r="I34" s="157">
        <v>0.14999999999999999</v>
      </c>
      <c r="J34" s="156">
        <f>ROUND(((SUM(BF120:BF149))*I34),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6">
        <f>ROUND((SUM(BG120:BG149)),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6">
        <f>ROUND((SUM(BH120:BH149)),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6">
        <f>ROUND((SUM(BI120:BI149)),  2)</f>
        <v>0</v>
      </c>
      <c r="G37" s="38"/>
      <c r="H37" s="38"/>
      <c r="I37" s="157">
        <v>0</v>
      </c>
      <c r="J37" s="156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183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6" t="str">
        <f>E7</f>
        <v>JUGOSLÁVSKÁ II. OD NOVOVESKÉ PO OPAVSKOU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 R1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TEPLICE</v>
      </c>
      <c r="G89" s="40"/>
      <c r="H89" s="40"/>
      <c r="I89" s="32" t="s">
        <v>22</v>
      </c>
      <c r="J89" s="79" t="str">
        <f>IF(J12="","",J12)</f>
        <v>25. 5. 2022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TEPLICE</v>
      </c>
      <c r="G91" s="40"/>
      <c r="H91" s="40"/>
      <c r="I91" s="32" t="s">
        <v>30</v>
      </c>
      <c r="J91" s="36" t="str">
        <f>E21</f>
        <v>RAPID MOST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PLHÁK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7" t="s">
        <v>184</v>
      </c>
      <c r="D94" s="178"/>
      <c r="E94" s="178"/>
      <c r="F94" s="178"/>
      <c r="G94" s="178"/>
      <c r="H94" s="178"/>
      <c r="I94" s="178"/>
      <c r="J94" s="179" t="s">
        <v>185</v>
      </c>
      <c r="K94" s="17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80" t="s">
        <v>186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187</v>
      </c>
    </row>
    <row r="97" hidden="1" s="9" customFormat="1" ht="24.96" customHeight="1">
      <c r="A97" s="9"/>
      <c r="B97" s="181"/>
      <c r="C97" s="182"/>
      <c r="D97" s="183" t="s">
        <v>891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892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7"/>
      <c r="C99" s="188"/>
      <c r="D99" s="189" t="s">
        <v>893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7"/>
      <c r="C100" s="188"/>
      <c r="D100" s="189" t="s">
        <v>894</v>
      </c>
      <c r="E100" s="190"/>
      <c r="F100" s="190"/>
      <c r="G100" s="190"/>
      <c r="H100" s="190"/>
      <c r="I100" s="190"/>
      <c r="J100" s="191">
        <f>J146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198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6" t="str">
        <f>E7</f>
        <v>JUGOSLÁVSKÁ II. OD NOVOVESKÉ PO OPAVSKOU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VON - VEDLEJŠÍ A OSTATNÍ NÁKLADY R1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TEPLICE</v>
      </c>
      <c r="G114" s="40"/>
      <c r="H114" s="40"/>
      <c r="I114" s="32" t="s">
        <v>22</v>
      </c>
      <c r="J114" s="79" t="str">
        <f>IF(J12="","",J12)</f>
        <v>25. 5. 2022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STATUTÁRNÍ MĚSTO TEPLICE</v>
      </c>
      <c r="G116" s="40"/>
      <c r="H116" s="40"/>
      <c r="I116" s="32" t="s">
        <v>30</v>
      </c>
      <c r="J116" s="36" t="str">
        <f>E21</f>
        <v>RAPID MOST SPOL. S 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>PLHÁK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3"/>
      <c r="B119" s="194"/>
      <c r="C119" s="195" t="s">
        <v>199</v>
      </c>
      <c r="D119" s="196" t="s">
        <v>62</v>
      </c>
      <c r="E119" s="196" t="s">
        <v>58</v>
      </c>
      <c r="F119" s="196" t="s">
        <v>59</v>
      </c>
      <c r="G119" s="196" t="s">
        <v>200</v>
      </c>
      <c r="H119" s="196" t="s">
        <v>201</v>
      </c>
      <c r="I119" s="196" t="s">
        <v>202</v>
      </c>
      <c r="J119" s="196" t="s">
        <v>185</v>
      </c>
      <c r="K119" s="197" t="s">
        <v>203</v>
      </c>
      <c r="L119" s="198"/>
      <c r="M119" s="100" t="s">
        <v>1</v>
      </c>
      <c r="N119" s="101" t="s">
        <v>41</v>
      </c>
      <c r="O119" s="101" t="s">
        <v>204</v>
      </c>
      <c r="P119" s="101" t="s">
        <v>205</v>
      </c>
      <c r="Q119" s="101" t="s">
        <v>206</v>
      </c>
      <c r="R119" s="101" t="s">
        <v>207</v>
      </c>
      <c r="S119" s="101" t="s">
        <v>208</v>
      </c>
      <c r="T119" s="102" t="s">
        <v>209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8"/>
      <c r="B120" s="39"/>
      <c r="C120" s="107" t="s">
        <v>210</v>
      </c>
      <c r="D120" s="40"/>
      <c r="E120" s="40"/>
      <c r="F120" s="40"/>
      <c r="G120" s="40"/>
      <c r="H120" s="40"/>
      <c r="I120" s="40"/>
      <c r="J120" s="199">
        <f>BK120</f>
        <v>0</v>
      </c>
      <c r="K120" s="40"/>
      <c r="L120" s="44"/>
      <c r="M120" s="103"/>
      <c r="N120" s="200"/>
      <c r="O120" s="104"/>
      <c r="P120" s="201">
        <f>P121</f>
        <v>0</v>
      </c>
      <c r="Q120" s="104"/>
      <c r="R120" s="201">
        <f>R121</f>
        <v>0</v>
      </c>
      <c r="S120" s="104"/>
      <c r="T120" s="202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187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895</v>
      </c>
      <c r="F121" s="207" t="s">
        <v>896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P122+P133+P146</f>
        <v>0</v>
      </c>
      <c r="Q121" s="212"/>
      <c r="R121" s="213">
        <f>R122+R133+R146</f>
        <v>0</v>
      </c>
      <c r="S121" s="212"/>
      <c r="T121" s="214">
        <f>T122+T133+T146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230</v>
      </c>
      <c r="AT121" s="216" t="s">
        <v>76</v>
      </c>
      <c r="AU121" s="216" t="s">
        <v>77</v>
      </c>
      <c r="AY121" s="215" t="s">
        <v>212</v>
      </c>
      <c r="BK121" s="217">
        <f>BK122+BK133+BK146</f>
        <v>0</v>
      </c>
    </row>
    <row r="122" s="12" customFormat="1" ht="22.8" customHeight="1">
      <c r="A122" s="12"/>
      <c r="B122" s="204"/>
      <c r="C122" s="205"/>
      <c r="D122" s="206" t="s">
        <v>76</v>
      </c>
      <c r="E122" s="218" t="s">
        <v>897</v>
      </c>
      <c r="F122" s="218" t="s">
        <v>898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SUM(P123:P132)</f>
        <v>0</v>
      </c>
      <c r="Q122" s="212"/>
      <c r="R122" s="213">
        <f>SUM(R123:R132)</f>
        <v>0</v>
      </c>
      <c r="S122" s="212"/>
      <c r="T122" s="214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230</v>
      </c>
      <c r="AT122" s="216" t="s">
        <v>76</v>
      </c>
      <c r="AU122" s="216" t="s">
        <v>85</v>
      </c>
      <c r="AY122" s="215" t="s">
        <v>212</v>
      </c>
      <c r="BK122" s="217">
        <f>SUM(BK123:BK132)</f>
        <v>0</v>
      </c>
    </row>
    <row r="123" s="2" customFormat="1" ht="16.5" customHeight="1">
      <c r="A123" s="38"/>
      <c r="B123" s="39"/>
      <c r="C123" s="220" t="s">
        <v>85</v>
      </c>
      <c r="D123" s="220" t="s">
        <v>214</v>
      </c>
      <c r="E123" s="221" t="s">
        <v>899</v>
      </c>
      <c r="F123" s="222" t="s">
        <v>900</v>
      </c>
      <c r="G123" s="223" t="s">
        <v>901</v>
      </c>
      <c r="H123" s="224">
        <v>50</v>
      </c>
      <c r="I123" s="225"/>
      <c r="J123" s="226">
        <f>ROUND(I123*H123,2)</f>
        <v>0</v>
      </c>
      <c r="K123" s="222" t="s">
        <v>217</v>
      </c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902</v>
      </c>
      <c r="AT123" s="231" t="s">
        <v>214</v>
      </c>
      <c r="AU123" s="231" t="s">
        <v>87</v>
      </c>
      <c r="AY123" s="17" t="s">
        <v>212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ROUND(I123*H123,2)</f>
        <v>0</v>
      </c>
      <c r="BL123" s="17" t="s">
        <v>902</v>
      </c>
      <c r="BM123" s="231" t="s">
        <v>903</v>
      </c>
    </row>
    <row r="124" s="13" customFormat="1">
      <c r="A124" s="13"/>
      <c r="B124" s="233"/>
      <c r="C124" s="234"/>
      <c r="D124" s="235" t="s">
        <v>229</v>
      </c>
      <c r="E124" s="236" t="s">
        <v>1</v>
      </c>
      <c r="F124" s="237" t="s">
        <v>904</v>
      </c>
      <c r="G124" s="234"/>
      <c r="H124" s="238">
        <v>50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229</v>
      </c>
      <c r="AU124" s="244" t="s">
        <v>87</v>
      </c>
      <c r="AV124" s="13" t="s">
        <v>87</v>
      </c>
      <c r="AW124" s="13" t="s">
        <v>32</v>
      </c>
      <c r="AX124" s="13" t="s">
        <v>85</v>
      </c>
      <c r="AY124" s="244" t="s">
        <v>212</v>
      </c>
    </row>
    <row r="125" s="2" customFormat="1" ht="16.5" customHeight="1">
      <c r="A125" s="38"/>
      <c r="B125" s="39"/>
      <c r="C125" s="220" t="s">
        <v>87</v>
      </c>
      <c r="D125" s="220" t="s">
        <v>214</v>
      </c>
      <c r="E125" s="221" t="s">
        <v>905</v>
      </c>
      <c r="F125" s="222" t="s">
        <v>906</v>
      </c>
      <c r="G125" s="223" t="s">
        <v>901</v>
      </c>
      <c r="H125" s="224">
        <v>20</v>
      </c>
      <c r="I125" s="225"/>
      <c r="J125" s="226">
        <f>ROUND(I125*H125,2)</f>
        <v>0</v>
      </c>
      <c r="K125" s="222" t="s">
        <v>217</v>
      </c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902</v>
      </c>
      <c r="AT125" s="231" t="s">
        <v>214</v>
      </c>
      <c r="AU125" s="231" t="s">
        <v>87</v>
      </c>
      <c r="AY125" s="17" t="s">
        <v>212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ROUND(I125*H125,2)</f>
        <v>0</v>
      </c>
      <c r="BL125" s="17" t="s">
        <v>902</v>
      </c>
      <c r="BM125" s="231" t="s">
        <v>907</v>
      </c>
    </row>
    <row r="126" s="13" customFormat="1">
      <c r="A126" s="13"/>
      <c r="B126" s="233"/>
      <c r="C126" s="234"/>
      <c r="D126" s="235" t="s">
        <v>229</v>
      </c>
      <c r="E126" s="236" t="s">
        <v>1</v>
      </c>
      <c r="F126" s="237" t="s">
        <v>908</v>
      </c>
      <c r="G126" s="234"/>
      <c r="H126" s="238">
        <v>20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229</v>
      </c>
      <c r="AU126" s="244" t="s">
        <v>87</v>
      </c>
      <c r="AV126" s="13" t="s">
        <v>87</v>
      </c>
      <c r="AW126" s="13" t="s">
        <v>32</v>
      </c>
      <c r="AX126" s="13" t="s">
        <v>85</v>
      </c>
      <c r="AY126" s="244" t="s">
        <v>212</v>
      </c>
    </row>
    <row r="127" s="2" customFormat="1" ht="16.5" customHeight="1">
      <c r="A127" s="38"/>
      <c r="B127" s="39"/>
      <c r="C127" s="220" t="s">
        <v>98</v>
      </c>
      <c r="D127" s="220" t="s">
        <v>214</v>
      </c>
      <c r="E127" s="221" t="s">
        <v>909</v>
      </c>
      <c r="F127" s="222" t="s">
        <v>910</v>
      </c>
      <c r="G127" s="223" t="s">
        <v>901</v>
      </c>
      <c r="H127" s="224">
        <v>20</v>
      </c>
      <c r="I127" s="225"/>
      <c r="J127" s="226">
        <f>ROUND(I127*H127,2)</f>
        <v>0</v>
      </c>
      <c r="K127" s="222" t="s">
        <v>217</v>
      </c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902</v>
      </c>
      <c r="AT127" s="231" t="s">
        <v>214</v>
      </c>
      <c r="AU127" s="231" t="s">
        <v>87</v>
      </c>
      <c r="AY127" s="17" t="s">
        <v>212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902</v>
      </c>
      <c r="BM127" s="231" t="s">
        <v>911</v>
      </c>
    </row>
    <row r="128" s="13" customFormat="1">
      <c r="A128" s="13"/>
      <c r="B128" s="233"/>
      <c r="C128" s="234"/>
      <c r="D128" s="235" t="s">
        <v>229</v>
      </c>
      <c r="E128" s="236" t="s">
        <v>1</v>
      </c>
      <c r="F128" s="237" t="s">
        <v>908</v>
      </c>
      <c r="G128" s="234"/>
      <c r="H128" s="238">
        <v>20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229</v>
      </c>
      <c r="AU128" s="244" t="s">
        <v>87</v>
      </c>
      <c r="AV128" s="13" t="s">
        <v>87</v>
      </c>
      <c r="AW128" s="13" t="s">
        <v>32</v>
      </c>
      <c r="AX128" s="13" t="s">
        <v>85</v>
      </c>
      <c r="AY128" s="244" t="s">
        <v>212</v>
      </c>
    </row>
    <row r="129" s="2" customFormat="1" ht="16.5" customHeight="1">
      <c r="A129" s="38"/>
      <c r="B129" s="39"/>
      <c r="C129" s="220" t="s">
        <v>218</v>
      </c>
      <c r="D129" s="220" t="s">
        <v>214</v>
      </c>
      <c r="E129" s="221" t="s">
        <v>912</v>
      </c>
      <c r="F129" s="222" t="s">
        <v>913</v>
      </c>
      <c r="G129" s="223" t="s">
        <v>901</v>
      </c>
      <c r="H129" s="224">
        <v>30</v>
      </c>
      <c r="I129" s="225"/>
      <c r="J129" s="226">
        <f>ROUND(I129*H129,2)</f>
        <v>0</v>
      </c>
      <c r="K129" s="222" t="s">
        <v>217</v>
      </c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902</v>
      </c>
      <c r="AT129" s="231" t="s">
        <v>214</v>
      </c>
      <c r="AU129" s="231" t="s">
        <v>87</v>
      </c>
      <c r="AY129" s="17" t="s">
        <v>212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902</v>
      </c>
      <c r="BM129" s="231" t="s">
        <v>914</v>
      </c>
    </row>
    <row r="130" s="13" customFormat="1">
      <c r="A130" s="13"/>
      <c r="B130" s="233"/>
      <c r="C130" s="234"/>
      <c r="D130" s="235" t="s">
        <v>229</v>
      </c>
      <c r="E130" s="236" t="s">
        <v>1</v>
      </c>
      <c r="F130" s="237" t="s">
        <v>915</v>
      </c>
      <c r="G130" s="234"/>
      <c r="H130" s="238">
        <v>30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229</v>
      </c>
      <c r="AU130" s="244" t="s">
        <v>87</v>
      </c>
      <c r="AV130" s="13" t="s">
        <v>87</v>
      </c>
      <c r="AW130" s="13" t="s">
        <v>32</v>
      </c>
      <c r="AX130" s="13" t="s">
        <v>85</v>
      </c>
      <c r="AY130" s="244" t="s">
        <v>212</v>
      </c>
    </row>
    <row r="131" s="2" customFormat="1" ht="16.5" customHeight="1">
      <c r="A131" s="38"/>
      <c r="B131" s="39"/>
      <c r="C131" s="220" t="s">
        <v>230</v>
      </c>
      <c r="D131" s="220" t="s">
        <v>214</v>
      </c>
      <c r="E131" s="221" t="s">
        <v>916</v>
      </c>
      <c r="F131" s="222" t="s">
        <v>917</v>
      </c>
      <c r="G131" s="223" t="s">
        <v>901</v>
      </c>
      <c r="H131" s="224">
        <v>20</v>
      </c>
      <c r="I131" s="225"/>
      <c r="J131" s="226">
        <f>ROUND(I131*H131,2)</f>
        <v>0</v>
      </c>
      <c r="K131" s="222" t="s">
        <v>217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902</v>
      </c>
      <c r="AT131" s="231" t="s">
        <v>214</v>
      </c>
      <c r="AU131" s="231" t="s">
        <v>87</v>
      </c>
      <c r="AY131" s="17" t="s">
        <v>212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902</v>
      </c>
      <c r="BM131" s="231" t="s">
        <v>918</v>
      </c>
    </row>
    <row r="132" s="13" customFormat="1">
      <c r="A132" s="13"/>
      <c r="B132" s="233"/>
      <c r="C132" s="234"/>
      <c r="D132" s="235" t="s">
        <v>229</v>
      </c>
      <c r="E132" s="236" t="s">
        <v>1</v>
      </c>
      <c r="F132" s="237" t="s">
        <v>919</v>
      </c>
      <c r="G132" s="234"/>
      <c r="H132" s="238">
        <v>20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229</v>
      </c>
      <c r="AU132" s="244" t="s">
        <v>87</v>
      </c>
      <c r="AV132" s="13" t="s">
        <v>87</v>
      </c>
      <c r="AW132" s="13" t="s">
        <v>32</v>
      </c>
      <c r="AX132" s="13" t="s">
        <v>85</v>
      </c>
      <c r="AY132" s="244" t="s">
        <v>212</v>
      </c>
    </row>
    <row r="133" s="12" customFormat="1" ht="22.8" customHeight="1">
      <c r="A133" s="12"/>
      <c r="B133" s="204"/>
      <c r="C133" s="205"/>
      <c r="D133" s="206" t="s">
        <v>76</v>
      </c>
      <c r="E133" s="218" t="s">
        <v>920</v>
      </c>
      <c r="F133" s="218" t="s">
        <v>921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SUM(P134:P145)</f>
        <v>0</v>
      </c>
      <c r="Q133" s="212"/>
      <c r="R133" s="213">
        <f>SUM(R134:R145)</f>
        <v>0</v>
      </c>
      <c r="S133" s="212"/>
      <c r="T133" s="214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230</v>
      </c>
      <c r="AT133" s="216" t="s">
        <v>76</v>
      </c>
      <c r="AU133" s="216" t="s">
        <v>85</v>
      </c>
      <c r="AY133" s="215" t="s">
        <v>212</v>
      </c>
      <c r="BK133" s="217">
        <f>SUM(BK134:BK145)</f>
        <v>0</v>
      </c>
    </row>
    <row r="134" s="2" customFormat="1" ht="16.5" customHeight="1">
      <c r="A134" s="38"/>
      <c r="B134" s="39"/>
      <c r="C134" s="220" t="s">
        <v>235</v>
      </c>
      <c r="D134" s="220" t="s">
        <v>214</v>
      </c>
      <c r="E134" s="221" t="s">
        <v>922</v>
      </c>
      <c r="F134" s="222" t="s">
        <v>921</v>
      </c>
      <c r="G134" s="223" t="s">
        <v>923</v>
      </c>
      <c r="H134" s="224">
        <v>1</v>
      </c>
      <c r="I134" s="225"/>
      <c r="J134" s="226">
        <f>ROUND(I134*H134,2)</f>
        <v>0</v>
      </c>
      <c r="K134" s="222" t="s">
        <v>217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902</v>
      </c>
      <c r="AT134" s="231" t="s">
        <v>214</v>
      </c>
      <c r="AU134" s="231" t="s">
        <v>87</v>
      </c>
      <c r="AY134" s="17" t="s">
        <v>212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902</v>
      </c>
      <c r="BM134" s="231" t="s">
        <v>924</v>
      </c>
    </row>
    <row r="135" s="13" customFormat="1">
      <c r="A135" s="13"/>
      <c r="B135" s="233"/>
      <c r="C135" s="234"/>
      <c r="D135" s="235" t="s">
        <v>229</v>
      </c>
      <c r="E135" s="236" t="s">
        <v>1</v>
      </c>
      <c r="F135" s="237" t="s">
        <v>925</v>
      </c>
      <c r="G135" s="234"/>
      <c r="H135" s="238">
        <v>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229</v>
      </c>
      <c r="AU135" s="244" t="s">
        <v>87</v>
      </c>
      <c r="AV135" s="13" t="s">
        <v>87</v>
      </c>
      <c r="AW135" s="13" t="s">
        <v>32</v>
      </c>
      <c r="AX135" s="13" t="s">
        <v>85</v>
      </c>
      <c r="AY135" s="244" t="s">
        <v>212</v>
      </c>
    </row>
    <row r="136" s="15" customFormat="1">
      <c r="A136" s="15"/>
      <c r="B136" s="270"/>
      <c r="C136" s="271"/>
      <c r="D136" s="235" t="s">
        <v>229</v>
      </c>
      <c r="E136" s="272" t="s">
        <v>1</v>
      </c>
      <c r="F136" s="273" t="s">
        <v>926</v>
      </c>
      <c r="G136" s="271"/>
      <c r="H136" s="272" t="s">
        <v>1</v>
      </c>
      <c r="I136" s="274"/>
      <c r="J136" s="271"/>
      <c r="K136" s="271"/>
      <c r="L136" s="275"/>
      <c r="M136" s="276"/>
      <c r="N136" s="277"/>
      <c r="O136" s="277"/>
      <c r="P136" s="277"/>
      <c r="Q136" s="277"/>
      <c r="R136" s="277"/>
      <c r="S136" s="277"/>
      <c r="T136" s="27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9" t="s">
        <v>229</v>
      </c>
      <c r="AU136" s="279" t="s">
        <v>87</v>
      </c>
      <c r="AV136" s="15" t="s">
        <v>85</v>
      </c>
      <c r="AW136" s="15" t="s">
        <v>32</v>
      </c>
      <c r="AX136" s="15" t="s">
        <v>77</v>
      </c>
      <c r="AY136" s="279" t="s">
        <v>212</v>
      </c>
    </row>
    <row r="137" s="15" customFormat="1">
      <c r="A137" s="15"/>
      <c r="B137" s="270"/>
      <c r="C137" s="271"/>
      <c r="D137" s="235" t="s">
        <v>229</v>
      </c>
      <c r="E137" s="272" t="s">
        <v>1</v>
      </c>
      <c r="F137" s="273" t="s">
        <v>927</v>
      </c>
      <c r="G137" s="271"/>
      <c r="H137" s="272" t="s">
        <v>1</v>
      </c>
      <c r="I137" s="274"/>
      <c r="J137" s="271"/>
      <c r="K137" s="271"/>
      <c r="L137" s="275"/>
      <c r="M137" s="276"/>
      <c r="N137" s="277"/>
      <c r="O137" s="277"/>
      <c r="P137" s="277"/>
      <c r="Q137" s="277"/>
      <c r="R137" s="277"/>
      <c r="S137" s="277"/>
      <c r="T137" s="27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9" t="s">
        <v>229</v>
      </c>
      <c r="AU137" s="279" t="s">
        <v>87</v>
      </c>
      <c r="AV137" s="15" t="s">
        <v>85</v>
      </c>
      <c r="AW137" s="15" t="s">
        <v>32</v>
      </c>
      <c r="AX137" s="15" t="s">
        <v>77</v>
      </c>
      <c r="AY137" s="279" t="s">
        <v>212</v>
      </c>
    </row>
    <row r="138" s="15" customFormat="1">
      <c r="A138" s="15"/>
      <c r="B138" s="270"/>
      <c r="C138" s="271"/>
      <c r="D138" s="235" t="s">
        <v>229</v>
      </c>
      <c r="E138" s="272" t="s">
        <v>1</v>
      </c>
      <c r="F138" s="273" t="s">
        <v>928</v>
      </c>
      <c r="G138" s="271"/>
      <c r="H138" s="272" t="s">
        <v>1</v>
      </c>
      <c r="I138" s="274"/>
      <c r="J138" s="271"/>
      <c r="K138" s="271"/>
      <c r="L138" s="275"/>
      <c r="M138" s="276"/>
      <c r="N138" s="277"/>
      <c r="O138" s="277"/>
      <c r="P138" s="277"/>
      <c r="Q138" s="277"/>
      <c r="R138" s="277"/>
      <c r="S138" s="277"/>
      <c r="T138" s="27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9" t="s">
        <v>229</v>
      </c>
      <c r="AU138" s="279" t="s">
        <v>87</v>
      </c>
      <c r="AV138" s="15" t="s">
        <v>85</v>
      </c>
      <c r="AW138" s="15" t="s">
        <v>32</v>
      </c>
      <c r="AX138" s="15" t="s">
        <v>77</v>
      </c>
      <c r="AY138" s="279" t="s">
        <v>212</v>
      </c>
    </row>
    <row r="139" s="15" customFormat="1">
      <c r="A139" s="15"/>
      <c r="B139" s="270"/>
      <c r="C139" s="271"/>
      <c r="D139" s="235" t="s">
        <v>229</v>
      </c>
      <c r="E139" s="272" t="s">
        <v>1</v>
      </c>
      <c r="F139" s="273" t="s">
        <v>929</v>
      </c>
      <c r="G139" s="271"/>
      <c r="H139" s="272" t="s">
        <v>1</v>
      </c>
      <c r="I139" s="274"/>
      <c r="J139" s="271"/>
      <c r="K139" s="271"/>
      <c r="L139" s="275"/>
      <c r="M139" s="276"/>
      <c r="N139" s="277"/>
      <c r="O139" s="277"/>
      <c r="P139" s="277"/>
      <c r="Q139" s="277"/>
      <c r="R139" s="277"/>
      <c r="S139" s="277"/>
      <c r="T139" s="27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9" t="s">
        <v>229</v>
      </c>
      <c r="AU139" s="279" t="s">
        <v>87</v>
      </c>
      <c r="AV139" s="15" t="s">
        <v>85</v>
      </c>
      <c r="AW139" s="15" t="s">
        <v>32</v>
      </c>
      <c r="AX139" s="15" t="s">
        <v>77</v>
      </c>
      <c r="AY139" s="279" t="s">
        <v>212</v>
      </c>
    </row>
    <row r="140" s="15" customFormat="1">
      <c r="A140" s="15"/>
      <c r="B140" s="270"/>
      <c r="C140" s="271"/>
      <c r="D140" s="235" t="s">
        <v>229</v>
      </c>
      <c r="E140" s="272" t="s">
        <v>1</v>
      </c>
      <c r="F140" s="273" t="s">
        <v>930</v>
      </c>
      <c r="G140" s="271"/>
      <c r="H140" s="272" t="s">
        <v>1</v>
      </c>
      <c r="I140" s="274"/>
      <c r="J140" s="271"/>
      <c r="K140" s="271"/>
      <c r="L140" s="275"/>
      <c r="M140" s="276"/>
      <c r="N140" s="277"/>
      <c r="O140" s="277"/>
      <c r="P140" s="277"/>
      <c r="Q140" s="277"/>
      <c r="R140" s="277"/>
      <c r="S140" s="277"/>
      <c r="T140" s="27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9" t="s">
        <v>229</v>
      </c>
      <c r="AU140" s="279" t="s">
        <v>87</v>
      </c>
      <c r="AV140" s="15" t="s">
        <v>85</v>
      </c>
      <c r="AW140" s="15" t="s">
        <v>32</v>
      </c>
      <c r="AX140" s="15" t="s">
        <v>77</v>
      </c>
      <c r="AY140" s="279" t="s">
        <v>212</v>
      </c>
    </row>
    <row r="141" s="15" customFormat="1">
      <c r="A141" s="15"/>
      <c r="B141" s="270"/>
      <c r="C141" s="271"/>
      <c r="D141" s="235" t="s">
        <v>229</v>
      </c>
      <c r="E141" s="272" t="s">
        <v>1</v>
      </c>
      <c r="F141" s="273" t="s">
        <v>931</v>
      </c>
      <c r="G141" s="271"/>
      <c r="H141" s="272" t="s">
        <v>1</v>
      </c>
      <c r="I141" s="274"/>
      <c r="J141" s="271"/>
      <c r="K141" s="271"/>
      <c r="L141" s="275"/>
      <c r="M141" s="276"/>
      <c r="N141" s="277"/>
      <c r="O141" s="277"/>
      <c r="P141" s="277"/>
      <c r="Q141" s="277"/>
      <c r="R141" s="277"/>
      <c r="S141" s="277"/>
      <c r="T141" s="27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229</v>
      </c>
      <c r="AU141" s="279" t="s">
        <v>87</v>
      </c>
      <c r="AV141" s="15" t="s">
        <v>85</v>
      </c>
      <c r="AW141" s="15" t="s">
        <v>32</v>
      </c>
      <c r="AX141" s="15" t="s">
        <v>77</v>
      </c>
      <c r="AY141" s="279" t="s">
        <v>212</v>
      </c>
    </row>
    <row r="142" s="2" customFormat="1" ht="16.5" customHeight="1">
      <c r="A142" s="38"/>
      <c r="B142" s="39"/>
      <c r="C142" s="220" t="s">
        <v>239</v>
      </c>
      <c r="D142" s="220" t="s">
        <v>214</v>
      </c>
      <c r="E142" s="221" t="s">
        <v>932</v>
      </c>
      <c r="F142" s="222" t="s">
        <v>933</v>
      </c>
      <c r="G142" s="223" t="s">
        <v>923</v>
      </c>
      <c r="H142" s="224">
        <v>1</v>
      </c>
      <c r="I142" s="225"/>
      <c r="J142" s="226">
        <f>ROUND(I142*H142,2)</f>
        <v>0</v>
      </c>
      <c r="K142" s="222" t="s">
        <v>217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902</v>
      </c>
      <c r="AT142" s="231" t="s">
        <v>214</v>
      </c>
      <c r="AU142" s="231" t="s">
        <v>87</v>
      </c>
      <c r="AY142" s="17" t="s">
        <v>212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902</v>
      </c>
      <c r="BM142" s="231" t="s">
        <v>934</v>
      </c>
    </row>
    <row r="143" s="15" customFormat="1">
      <c r="A143" s="15"/>
      <c r="B143" s="270"/>
      <c r="C143" s="271"/>
      <c r="D143" s="235" t="s">
        <v>229</v>
      </c>
      <c r="E143" s="272" t="s">
        <v>1</v>
      </c>
      <c r="F143" s="273" t="s">
        <v>935</v>
      </c>
      <c r="G143" s="271"/>
      <c r="H143" s="272" t="s">
        <v>1</v>
      </c>
      <c r="I143" s="274"/>
      <c r="J143" s="271"/>
      <c r="K143" s="271"/>
      <c r="L143" s="275"/>
      <c r="M143" s="276"/>
      <c r="N143" s="277"/>
      <c r="O143" s="277"/>
      <c r="P143" s="277"/>
      <c r="Q143" s="277"/>
      <c r="R143" s="277"/>
      <c r="S143" s="277"/>
      <c r="T143" s="27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9" t="s">
        <v>229</v>
      </c>
      <c r="AU143" s="279" t="s">
        <v>87</v>
      </c>
      <c r="AV143" s="15" t="s">
        <v>85</v>
      </c>
      <c r="AW143" s="15" t="s">
        <v>32</v>
      </c>
      <c r="AX143" s="15" t="s">
        <v>77</v>
      </c>
      <c r="AY143" s="279" t="s">
        <v>212</v>
      </c>
    </row>
    <row r="144" s="15" customFormat="1">
      <c r="A144" s="15"/>
      <c r="B144" s="270"/>
      <c r="C144" s="271"/>
      <c r="D144" s="235" t="s">
        <v>229</v>
      </c>
      <c r="E144" s="272" t="s">
        <v>1</v>
      </c>
      <c r="F144" s="273" t="s">
        <v>936</v>
      </c>
      <c r="G144" s="271"/>
      <c r="H144" s="272" t="s">
        <v>1</v>
      </c>
      <c r="I144" s="274"/>
      <c r="J144" s="271"/>
      <c r="K144" s="271"/>
      <c r="L144" s="275"/>
      <c r="M144" s="276"/>
      <c r="N144" s="277"/>
      <c r="O144" s="277"/>
      <c r="P144" s="277"/>
      <c r="Q144" s="277"/>
      <c r="R144" s="277"/>
      <c r="S144" s="277"/>
      <c r="T144" s="27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9" t="s">
        <v>229</v>
      </c>
      <c r="AU144" s="279" t="s">
        <v>87</v>
      </c>
      <c r="AV144" s="15" t="s">
        <v>85</v>
      </c>
      <c r="AW144" s="15" t="s">
        <v>32</v>
      </c>
      <c r="AX144" s="15" t="s">
        <v>77</v>
      </c>
      <c r="AY144" s="279" t="s">
        <v>212</v>
      </c>
    </row>
    <row r="145" s="13" customFormat="1">
      <c r="A145" s="13"/>
      <c r="B145" s="233"/>
      <c r="C145" s="234"/>
      <c r="D145" s="235" t="s">
        <v>229</v>
      </c>
      <c r="E145" s="236" t="s">
        <v>1</v>
      </c>
      <c r="F145" s="237" t="s">
        <v>85</v>
      </c>
      <c r="G145" s="234"/>
      <c r="H145" s="238">
        <v>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229</v>
      </c>
      <c r="AU145" s="244" t="s">
        <v>87</v>
      </c>
      <c r="AV145" s="13" t="s">
        <v>87</v>
      </c>
      <c r="AW145" s="13" t="s">
        <v>32</v>
      </c>
      <c r="AX145" s="13" t="s">
        <v>85</v>
      </c>
      <c r="AY145" s="244" t="s">
        <v>212</v>
      </c>
    </row>
    <row r="146" s="12" customFormat="1" ht="22.8" customHeight="1">
      <c r="A146" s="12"/>
      <c r="B146" s="204"/>
      <c r="C146" s="205"/>
      <c r="D146" s="206" t="s">
        <v>76</v>
      </c>
      <c r="E146" s="218" t="s">
        <v>937</v>
      </c>
      <c r="F146" s="218" t="s">
        <v>938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SUM(P147:P149)</f>
        <v>0</v>
      </c>
      <c r="Q146" s="212"/>
      <c r="R146" s="213">
        <f>SUM(R147:R149)</f>
        <v>0</v>
      </c>
      <c r="S146" s="212"/>
      <c r="T146" s="214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230</v>
      </c>
      <c r="AT146" s="216" t="s">
        <v>76</v>
      </c>
      <c r="AU146" s="216" t="s">
        <v>85</v>
      </c>
      <c r="AY146" s="215" t="s">
        <v>212</v>
      </c>
      <c r="BK146" s="217">
        <f>SUM(BK147:BK149)</f>
        <v>0</v>
      </c>
    </row>
    <row r="147" s="2" customFormat="1" ht="16.5" customHeight="1">
      <c r="A147" s="38"/>
      <c r="B147" s="39"/>
      <c r="C147" s="220" t="s">
        <v>243</v>
      </c>
      <c r="D147" s="220" t="s">
        <v>214</v>
      </c>
      <c r="E147" s="221" t="s">
        <v>939</v>
      </c>
      <c r="F147" s="222" t="s">
        <v>940</v>
      </c>
      <c r="G147" s="223" t="s">
        <v>901</v>
      </c>
      <c r="H147" s="224">
        <v>36</v>
      </c>
      <c r="I147" s="225"/>
      <c r="J147" s="226">
        <f>ROUND(I147*H147,2)</f>
        <v>0</v>
      </c>
      <c r="K147" s="222" t="s">
        <v>217</v>
      </c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902</v>
      </c>
      <c r="AT147" s="231" t="s">
        <v>214</v>
      </c>
      <c r="AU147" s="231" t="s">
        <v>87</v>
      </c>
      <c r="AY147" s="17" t="s">
        <v>212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902</v>
      </c>
      <c r="BM147" s="231" t="s">
        <v>941</v>
      </c>
    </row>
    <row r="148" s="15" customFormat="1">
      <c r="A148" s="15"/>
      <c r="B148" s="270"/>
      <c r="C148" s="271"/>
      <c r="D148" s="235" t="s">
        <v>229</v>
      </c>
      <c r="E148" s="272" t="s">
        <v>1</v>
      </c>
      <c r="F148" s="273" t="s">
        <v>942</v>
      </c>
      <c r="G148" s="271"/>
      <c r="H148" s="272" t="s">
        <v>1</v>
      </c>
      <c r="I148" s="274"/>
      <c r="J148" s="271"/>
      <c r="K148" s="271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229</v>
      </c>
      <c r="AU148" s="279" t="s">
        <v>87</v>
      </c>
      <c r="AV148" s="15" t="s">
        <v>85</v>
      </c>
      <c r="AW148" s="15" t="s">
        <v>32</v>
      </c>
      <c r="AX148" s="15" t="s">
        <v>77</v>
      </c>
      <c r="AY148" s="279" t="s">
        <v>212</v>
      </c>
    </row>
    <row r="149" s="13" customFormat="1">
      <c r="A149" s="13"/>
      <c r="B149" s="233"/>
      <c r="C149" s="234"/>
      <c r="D149" s="235" t="s">
        <v>229</v>
      </c>
      <c r="E149" s="236" t="s">
        <v>1</v>
      </c>
      <c r="F149" s="237" t="s">
        <v>943</v>
      </c>
      <c r="G149" s="234"/>
      <c r="H149" s="238">
        <v>36</v>
      </c>
      <c r="I149" s="239"/>
      <c r="J149" s="234"/>
      <c r="K149" s="234"/>
      <c r="L149" s="240"/>
      <c r="M149" s="280"/>
      <c r="N149" s="281"/>
      <c r="O149" s="281"/>
      <c r="P149" s="281"/>
      <c r="Q149" s="281"/>
      <c r="R149" s="281"/>
      <c r="S149" s="281"/>
      <c r="T149" s="28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229</v>
      </c>
      <c r="AU149" s="244" t="s">
        <v>87</v>
      </c>
      <c r="AV149" s="13" t="s">
        <v>87</v>
      </c>
      <c r="AW149" s="13" t="s">
        <v>32</v>
      </c>
      <c r="AX149" s="13" t="s">
        <v>85</v>
      </c>
      <c r="AY149" s="244" t="s">
        <v>212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IjQl912CK6SflMUXncRGKZJjvFL+xjNTGlUm6fl9mXcWU6BVP6VkLT7oB021/zkmbaolbO53wauVfF/QU9QTIQ==" hashValue="sb3nimDP7zyJnuuuP2BicBZndU3iu5Z0+eeQd+FnLAnnhr0kV+paUI++boU1Z6wYUs1GeDkcmCrnDJdQj+nlPA==" algorithmName="SHA-512" password="CC4B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944</v>
      </c>
      <c r="H4" s="20"/>
    </row>
    <row r="5" s="1" customFormat="1" ht="12" customHeight="1">
      <c r="B5" s="20"/>
      <c r="C5" s="284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5" t="s">
        <v>16</v>
      </c>
      <c r="D6" s="286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25. 5. 2022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3"/>
      <c r="B9" s="287"/>
      <c r="C9" s="288" t="s">
        <v>58</v>
      </c>
      <c r="D9" s="289" t="s">
        <v>59</v>
      </c>
      <c r="E9" s="289" t="s">
        <v>200</v>
      </c>
      <c r="F9" s="290" t="s">
        <v>945</v>
      </c>
      <c r="G9" s="193"/>
      <c r="H9" s="287"/>
    </row>
    <row r="10" s="2" customFormat="1" ht="26.4" customHeight="1">
      <c r="A10" s="38"/>
      <c r="B10" s="44"/>
      <c r="C10" s="291" t="s">
        <v>946</v>
      </c>
      <c r="D10" s="291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92" t="s">
        <v>94</v>
      </c>
      <c r="D11" s="293" t="s">
        <v>95</v>
      </c>
      <c r="E11" s="294" t="s">
        <v>96</v>
      </c>
      <c r="F11" s="295">
        <v>3033</v>
      </c>
      <c r="G11" s="38"/>
      <c r="H11" s="44"/>
    </row>
    <row r="12" s="2" customFormat="1" ht="16.8" customHeight="1">
      <c r="A12" s="38"/>
      <c r="B12" s="44"/>
      <c r="C12" s="296" t="s">
        <v>1</v>
      </c>
      <c r="D12" s="296" t="s">
        <v>947</v>
      </c>
      <c r="E12" s="17" t="s">
        <v>1</v>
      </c>
      <c r="F12" s="297">
        <v>0</v>
      </c>
      <c r="G12" s="38"/>
      <c r="H12" s="44"/>
    </row>
    <row r="13" s="2" customFormat="1" ht="16.8" customHeight="1">
      <c r="A13" s="38"/>
      <c r="B13" s="44"/>
      <c r="C13" s="296" t="s">
        <v>1</v>
      </c>
      <c r="D13" s="296" t="s">
        <v>948</v>
      </c>
      <c r="E13" s="17" t="s">
        <v>1</v>
      </c>
      <c r="F13" s="297">
        <v>3033</v>
      </c>
      <c r="G13" s="38"/>
      <c r="H13" s="44"/>
    </row>
    <row r="14" s="2" customFormat="1" ht="16.8" customHeight="1">
      <c r="A14" s="38"/>
      <c r="B14" s="44"/>
      <c r="C14" s="298" t="s">
        <v>949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96" t="s">
        <v>231</v>
      </c>
      <c r="D15" s="296" t="s">
        <v>232</v>
      </c>
      <c r="E15" s="17" t="s">
        <v>96</v>
      </c>
      <c r="F15" s="297">
        <v>3370</v>
      </c>
      <c r="G15" s="38"/>
      <c r="H15" s="44"/>
    </row>
    <row r="16" s="2" customFormat="1" ht="16.8" customHeight="1">
      <c r="A16" s="38"/>
      <c r="B16" s="44"/>
      <c r="C16" s="296" t="s">
        <v>236</v>
      </c>
      <c r="D16" s="296" t="s">
        <v>237</v>
      </c>
      <c r="E16" s="17" t="s">
        <v>96</v>
      </c>
      <c r="F16" s="297">
        <v>3033</v>
      </c>
      <c r="G16" s="38"/>
      <c r="H16" s="44"/>
    </row>
    <row r="17" s="2" customFormat="1" ht="16.8" customHeight="1">
      <c r="A17" s="38"/>
      <c r="B17" s="44"/>
      <c r="C17" s="296" t="s">
        <v>252</v>
      </c>
      <c r="D17" s="296" t="s">
        <v>253</v>
      </c>
      <c r="E17" s="17" t="s">
        <v>96</v>
      </c>
      <c r="F17" s="297">
        <v>3033</v>
      </c>
      <c r="G17" s="38"/>
      <c r="H17" s="44"/>
    </row>
    <row r="18" s="2" customFormat="1" ht="16.8" customHeight="1">
      <c r="A18" s="38"/>
      <c r="B18" s="44"/>
      <c r="C18" s="292" t="s">
        <v>99</v>
      </c>
      <c r="D18" s="293" t="s">
        <v>100</v>
      </c>
      <c r="E18" s="294" t="s">
        <v>96</v>
      </c>
      <c r="F18" s="295">
        <v>337</v>
      </c>
      <c r="G18" s="38"/>
      <c r="H18" s="44"/>
    </row>
    <row r="19" s="2" customFormat="1" ht="16.8" customHeight="1">
      <c r="A19" s="38"/>
      <c r="B19" s="44"/>
      <c r="C19" s="296" t="s">
        <v>1</v>
      </c>
      <c r="D19" s="296" t="s">
        <v>947</v>
      </c>
      <c r="E19" s="17" t="s">
        <v>1</v>
      </c>
      <c r="F19" s="297">
        <v>0</v>
      </c>
      <c r="G19" s="38"/>
      <c r="H19" s="44"/>
    </row>
    <row r="20" s="2" customFormat="1" ht="16.8" customHeight="1">
      <c r="A20" s="38"/>
      <c r="B20" s="44"/>
      <c r="C20" s="296" t="s">
        <v>1</v>
      </c>
      <c r="D20" s="296" t="s">
        <v>950</v>
      </c>
      <c r="E20" s="17" t="s">
        <v>1</v>
      </c>
      <c r="F20" s="297">
        <v>337</v>
      </c>
      <c r="G20" s="38"/>
      <c r="H20" s="44"/>
    </row>
    <row r="21" s="2" customFormat="1" ht="16.8" customHeight="1">
      <c r="A21" s="38"/>
      <c r="B21" s="44"/>
      <c r="C21" s="298" t="s">
        <v>949</v>
      </c>
      <c r="D21" s="38"/>
      <c r="E21" s="38"/>
      <c r="F21" s="38"/>
      <c r="G21" s="38"/>
      <c r="H21" s="44"/>
    </row>
    <row r="22" s="2" customFormat="1" ht="16.8" customHeight="1">
      <c r="A22" s="38"/>
      <c r="B22" s="44"/>
      <c r="C22" s="296" t="s">
        <v>231</v>
      </c>
      <c r="D22" s="296" t="s">
        <v>232</v>
      </c>
      <c r="E22" s="17" t="s">
        <v>96</v>
      </c>
      <c r="F22" s="297">
        <v>3370</v>
      </c>
      <c r="G22" s="38"/>
      <c r="H22" s="44"/>
    </row>
    <row r="23" s="2" customFormat="1" ht="16.8" customHeight="1">
      <c r="A23" s="38"/>
      <c r="B23" s="44"/>
      <c r="C23" s="296" t="s">
        <v>244</v>
      </c>
      <c r="D23" s="296" t="s">
        <v>245</v>
      </c>
      <c r="E23" s="17" t="s">
        <v>96</v>
      </c>
      <c r="F23" s="297">
        <v>337</v>
      </c>
      <c r="G23" s="38"/>
      <c r="H23" s="44"/>
    </row>
    <row r="24" s="2" customFormat="1" ht="16.8" customHeight="1">
      <c r="A24" s="38"/>
      <c r="B24" s="44"/>
      <c r="C24" s="292" t="s">
        <v>103</v>
      </c>
      <c r="D24" s="293" t="s">
        <v>104</v>
      </c>
      <c r="E24" s="294" t="s">
        <v>96</v>
      </c>
      <c r="F24" s="295">
        <v>1318</v>
      </c>
      <c r="G24" s="38"/>
      <c r="H24" s="44"/>
    </row>
    <row r="25" s="2" customFormat="1" ht="16.8" customHeight="1">
      <c r="A25" s="38"/>
      <c r="B25" s="44"/>
      <c r="C25" s="296" t="s">
        <v>1</v>
      </c>
      <c r="D25" s="296" t="s">
        <v>947</v>
      </c>
      <c r="E25" s="17" t="s">
        <v>1</v>
      </c>
      <c r="F25" s="297">
        <v>0</v>
      </c>
      <c r="G25" s="38"/>
      <c r="H25" s="44"/>
    </row>
    <row r="26" s="2" customFormat="1" ht="16.8" customHeight="1">
      <c r="A26" s="38"/>
      <c r="B26" s="44"/>
      <c r="C26" s="296" t="s">
        <v>1</v>
      </c>
      <c r="D26" s="296" t="s">
        <v>110</v>
      </c>
      <c r="E26" s="17" t="s">
        <v>1</v>
      </c>
      <c r="F26" s="297">
        <v>1116</v>
      </c>
      <c r="G26" s="38"/>
      <c r="H26" s="44"/>
    </row>
    <row r="27" s="2" customFormat="1" ht="16.8" customHeight="1">
      <c r="A27" s="38"/>
      <c r="B27" s="44"/>
      <c r="C27" s="296" t="s">
        <v>1</v>
      </c>
      <c r="D27" s="296" t="s">
        <v>113</v>
      </c>
      <c r="E27" s="17" t="s">
        <v>1</v>
      </c>
      <c r="F27" s="297">
        <v>169</v>
      </c>
      <c r="G27" s="38"/>
      <c r="H27" s="44"/>
    </row>
    <row r="28" s="2" customFormat="1" ht="16.8" customHeight="1">
      <c r="A28" s="38"/>
      <c r="B28" s="44"/>
      <c r="C28" s="296" t="s">
        <v>1</v>
      </c>
      <c r="D28" s="296" t="s">
        <v>117</v>
      </c>
      <c r="E28" s="17" t="s">
        <v>1</v>
      </c>
      <c r="F28" s="297">
        <v>33</v>
      </c>
      <c r="G28" s="38"/>
      <c r="H28" s="44"/>
    </row>
    <row r="29" s="2" customFormat="1" ht="16.8" customHeight="1">
      <c r="A29" s="38"/>
      <c r="B29" s="44"/>
      <c r="C29" s="296" t="s">
        <v>1</v>
      </c>
      <c r="D29" s="296" t="s">
        <v>314</v>
      </c>
      <c r="E29" s="17" t="s">
        <v>1</v>
      </c>
      <c r="F29" s="297">
        <v>1318</v>
      </c>
      <c r="G29" s="38"/>
      <c r="H29" s="44"/>
    </row>
    <row r="30" s="2" customFormat="1" ht="16.8" customHeight="1">
      <c r="A30" s="38"/>
      <c r="B30" s="44"/>
      <c r="C30" s="298" t="s">
        <v>949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296" t="s">
        <v>226</v>
      </c>
      <c r="D31" s="296" t="s">
        <v>227</v>
      </c>
      <c r="E31" s="17" t="s">
        <v>96</v>
      </c>
      <c r="F31" s="297">
        <v>1318</v>
      </c>
      <c r="G31" s="38"/>
      <c r="H31" s="44"/>
    </row>
    <row r="32" s="2" customFormat="1" ht="16.8" customHeight="1">
      <c r="A32" s="38"/>
      <c r="B32" s="44"/>
      <c r="C32" s="296" t="s">
        <v>240</v>
      </c>
      <c r="D32" s="296" t="s">
        <v>241</v>
      </c>
      <c r="E32" s="17" t="s">
        <v>96</v>
      </c>
      <c r="F32" s="297">
        <v>1318</v>
      </c>
      <c r="G32" s="38"/>
      <c r="H32" s="44"/>
    </row>
    <row r="33" s="2" customFormat="1" ht="16.8" customHeight="1">
      <c r="A33" s="38"/>
      <c r="B33" s="44"/>
      <c r="C33" s="296" t="s">
        <v>248</v>
      </c>
      <c r="D33" s="296" t="s">
        <v>249</v>
      </c>
      <c r="E33" s="17" t="s">
        <v>96</v>
      </c>
      <c r="F33" s="297">
        <v>1318</v>
      </c>
      <c r="G33" s="38"/>
      <c r="H33" s="44"/>
    </row>
    <row r="34" s="2" customFormat="1" ht="16.8" customHeight="1">
      <c r="A34" s="38"/>
      <c r="B34" s="44"/>
      <c r="C34" s="292" t="s">
        <v>106</v>
      </c>
      <c r="D34" s="293" t="s">
        <v>107</v>
      </c>
      <c r="E34" s="294" t="s">
        <v>108</v>
      </c>
      <c r="F34" s="295">
        <v>32</v>
      </c>
      <c r="G34" s="38"/>
      <c r="H34" s="44"/>
    </row>
    <row r="35" s="2" customFormat="1" ht="16.8" customHeight="1">
      <c r="A35" s="38"/>
      <c r="B35" s="44"/>
      <c r="C35" s="296" t="s">
        <v>1</v>
      </c>
      <c r="D35" s="296" t="s">
        <v>951</v>
      </c>
      <c r="E35" s="17" t="s">
        <v>1</v>
      </c>
      <c r="F35" s="297">
        <v>0</v>
      </c>
      <c r="G35" s="38"/>
      <c r="H35" s="44"/>
    </row>
    <row r="36" s="2" customFormat="1" ht="16.8" customHeight="1">
      <c r="A36" s="38"/>
      <c r="B36" s="44"/>
      <c r="C36" s="296" t="s">
        <v>1</v>
      </c>
      <c r="D36" s="296" t="s">
        <v>952</v>
      </c>
      <c r="E36" s="17" t="s">
        <v>1</v>
      </c>
      <c r="F36" s="297">
        <v>32</v>
      </c>
      <c r="G36" s="38"/>
      <c r="H36" s="44"/>
    </row>
    <row r="37" s="2" customFormat="1" ht="16.8" customHeight="1">
      <c r="A37" s="38"/>
      <c r="B37" s="44"/>
      <c r="C37" s="298" t="s">
        <v>949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296" t="s">
        <v>317</v>
      </c>
      <c r="D38" s="296" t="s">
        <v>318</v>
      </c>
      <c r="E38" s="17" t="s">
        <v>140</v>
      </c>
      <c r="F38" s="297">
        <v>3.8399999999999999</v>
      </c>
      <c r="G38" s="38"/>
      <c r="H38" s="44"/>
    </row>
    <row r="39" s="2" customFormat="1" ht="16.8" customHeight="1">
      <c r="A39" s="38"/>
      <c r="B39" s="44"/>
      <c r="C39" s="296" t="s">
        <v>360</v>
      </c>
      <c r="D39" s="296" t="s">
        <v>361</v>
      </c>
      <c r="E39" s="17" t="s">
        <v>140</v>
      </c>
      <c r="F39" s="297">
        <v>5.7599999999999998</v>
      </c>
      <c r="G39" s="38"/>
      <c r="H39" s="44"/>
    </row>
    <row r="40" s="2" customFormat="1" ht="16.8" customHeight="1">
      <c r="A40" s="38"/>
      <c r="B40" s="44"/>
      <c r="C40" s="296" t="s">
        <v>437</v>
      </c>
      <c r="D40" s="296" t="s">
        <v>438</v>
      </c>
      <c r="E40" s="17" t="s">
        <v>108</v>
      </c>
      <c r="F40" s="297">
        <v>32</v>
      </c>
      <c r="G40" s="38"/>
      <c r="H40" s="44"/>
    </row>
    <row r="41" s="2" customFormat="1" ht="16.8" customHeight="1">
      <c r="A41" s="38"/>
      <c r="B41" s="44"/>
      <c r="C41" s="292" t="s">
        <v>110</v>
      </c>
      <c r="D41" s="293" t="s">
        <v>111</v>
      </c>
      <c r="E41" s="294" t="s">
        <v>96</v>
      </c>
      <c r="F41" s="295">
        <v>1116</v>
      </c>
      <c r="G41" s="38"/>
      <c r="H41" s="44"/>
    </row>
    <row r="42" s="2" customFormat="1" ht="16.8" customHeight="1">
      <c r="A42" s="38"/>
      <c r="B42" s="44"/>
      <c r="C42" s="296" t="s">
        <v>1</v>
      </c>
      <c r="D42" s="296" t="s">
        <v>951</v>
      </c>
      <c r="E42" s="17" t="s">
        <v>1</v>
      </c>
      <c r="F42" s="297">
        <v>0</v>
      </c>
      <c r="G42" s="38"/>
      <c r="H42" s="44"/>
    </row>
    <row r="43" s="2" customFormat="1" ht="16.8" customHeight="1">
      <c r="A43" s="38"/>
      <c r="B43" s="44"/>
      <c r="C43" s="296" t="s">
        <v>1</v>
      </c>
      <c r="D43" s="296" t="s">
        <v>112</v>
      </c>
      <c r="E43" s="17" t="s">
        <v>1</v>
      </c>
      <c r="F43" s="297">
        <v>1116</v>
      </c>
      <c r="G43" s="38"/>
      <c r="H43" s="44"/>
    </row>
    <row r="44" s="2" customFormat="1" ht="16.8" customHeight="1">
      <c r="A44" s="38"/>
      <c r="B44" s="44"/>
      <c r="C44" s="298" t="s">
        <v>949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6" t="s">
        <v>355</v>
      </c>
      <c r="D45" s="296" t="s">
        <v>356</v>
      </c>
      <c r="E45" s="17" t="s">
        <v>96</v>
      </c>
      <c r="F45" s="297">
        <v>4688</v>
      </c>
      <c r="G45" s="38"/>
      <c r="H45" s="44"/>
    </row>
    <row r="46" s="2" customFormat="1" ht="16.8" customHeight="1">
      <c r="A46" s="38"/>
      <c r="B46" s="44"/>
      <c r="C46" s="296" t="s">
        <v>365</v>
      </c>
      <c r="D46" s="296" t="s">
        <v>366</v>
      </c>
      <c r="E46" s="17" t="s">
        <v>96</v>
      </c>
      <c r="F46" s="297">
        <v>8248.7999999999993</v>
      </c>
      <c r="G46" s="38"/>
      <c r="H46" s="44"/>
    </row>
    <row r="47" s="2" customFormat="1" ht="16.8" customHeight="1">
      <c r="A47" s="38"/>
      <c r="B47" s="44"/>
      <c r="C47" s="296" t="s">
        <v>400</v>
      </c>
      <c r="D47" s="296" t="s">
        <v>401</v>
      </c>
      <c r="E47" s="17" t="s">
        <v>96</v>
      </c>
      <c r="F47" s="297">
        <v>1116</v>
      </c>
      <c r="G47" s="38"/>
      <c r="H47" s="44"/>
    </row>
    <row r="48" s="2" customFormat="1" ht="16.8" customHeight="1">
      <c r="A48" s="38"/>
      <c r="B48" s="44"/>
      <c r="C48" s="296" t="s">
        <v>405</v>
      </c>
      <c r="D48" s="296" t="s">
        <v>406</v>
      </c>
      <c r="E48" s="17" t="s">
        <v>96</v>
      </c>
      <c r="F48" s="297">
        <v>1138.3199999999999</v>
      </c>
      <c r="G48" s="38"/>
      <c r="H48" s="44"/>
    </row>
    <row r="49" s="2" customFormat="1" ht="16.8" customHeight="1">
      <c r="A49" s="38"/>
      <c r="B49" s="44"/>
      <c r="C49" s="292" t="s">
        <v>113</v>
      </c>
      <c r="D49" s="293" t="s">
        <v>114</v>
      </c>
      <c r="E49" s="294" t="s">
        <v>96</v>
      </c>
      <c r="F49" s="295">
        <v>169</v>
      </c>
      <c r="G49" s="38"/>
      <c r="H49" s="44"/>
    </row>
    <row r="50" s="2" customFormat="1" ht="16.8" customHeight="1">
      <c r="A50" s="38"/>
      <c r="B50" s="44"/>
      <c r="C50" s="296" t="s">
        <v>1</v>
      </c>
      <c r="D50" s="296" t="s">
        <v>951</v>
      </c>
      <c r="E50" s="17" t="s">
        <v>1</v>
      </c>
      <c r="F50" s="297">
        <v>0</v>
      </c>
      <c r="G50" s="38"/>
      <c r="H50" s="44"/>
    </row>
    <row r="51" s="2" customFormat="1" ht="16.8" customHeight="1">
      <c r="A51" s="38"/>
      <c r="B51" s="44"/>
      <c r="C51" s="296" t="s">
        <v>1</v>
      </c>
      <c r="D51" s="296" t="s">
        <v>115</v>
      </c>
      <c r="E51" s="17" t="s">
        <v>1</v>
      </c>
      <c r="F51" s="297">
        <v>169</v>
      </c>
      <c r="G51" s="38"/>
      <c r="H51" s="44"/>
    </row>
    <row r="52" s="2" customFormat="1" ht="16.8" customHeight="1">
      <c r="A52" s="38"/>
      <c r="B52" s="44"/>
      <c r="C52" s="298" t="s">
        <v>949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296" t="s">
        <v>355</v>
      </c>
      <c r="D53" s="296" t="s">
        <v>356</v>
      </c>
      <c r="E53" s="17" t="s">
        <v>96</v>
      </c>
      <c r="F53" s="297">
        <v>4688</v>
      </c>
      <c r="G53" s="38"/>
      <c r="H53" s="44"/>
    </row>
    <row r="54" s="2" customFormat="1" ht="16.8" customHeight="1">
      <c r="A54" s="38"/>
      <c r="B54" s="44"/>
      <c r="C54" s="296" t="s">
        <v>372</v>
      </c>
      <c r="D54" s="296" t="s">
        <v>373</v>
      </c>
      <c r="E54" s="17" t="s">
        <v>96</v>
      </c>
      <c r="F54" s="297">
        <v>202</v>
      </c>
      <c r="G54" s="38"/>
      <c r="H54" s="44"/>
    </row>
    <row r="55" s="2" customFormat="1" ht="16.8" customHeight="1">
      <c r="A55" s="38"/>
      <c r="B55" s="44"/>
      <c r="C55" s="296" t="s">
        <v>411</v>
      </c>
      <c r="D55" s="296" t="s">
        <v>412</v>
      </c>
      <c r="E55" s="17" t="s">
        <v>96</v>
      </c>
      <c r="F55" s="297">
        <v>202</v>
      </c>
      <c r="G55" s="38"/>
      <c r="H55" s="44"/>
    </row>
    <row r="56" s="2" customFormat="1" ht="16.8" customHeight="1">
      <c r="A56" s="38"/>
      <c r="B56" s="44"/>
      <c r="C56" s="296" t="s">
        <v>415</v>
      </c>
      <c r="D56" s="296" t="s">
        <v>416</v>
      </c>
      <c r="E56" s="17" t="s">
        <v>96</v>
      </c>
      <c r="F56" s="297">
        <v>172.38</v>
      </c>
      <c r="G56" s="38"/>
      <c r="H56" s="44"/>
    </row>
    <row r="57" s="2" customFormat="1" ht="16.8" customHeight="1">
      <c r="A57" s="38"/>
      <c r="B57" s="44"/>
      <c r="C57" s="292" t="s">
        <v>117</v>
      </c>
      <c r="D57" s="293" t="s">
        <v>118</v>
      </c>
      <c r="E57" s="294" t="s">
        <v>96</v>
      </c>
      <c r="F57" s="295">
        <v>33</v>
      </c>
      <c r="G57" s="38"/>
      <c r="H57" s="44"/>
    </row>
    <row r="58" s="2" customFormat="1" ht="16.8" customHeight="1">
      <c r="A58" s="38"/>
      <c r="B58" s="44"/>
      <c r="C58" s="296" t="s">
        <v>1</v>
      </c>
      <c r="D58" s="296" t="s">
        <v>951</v>
      </c>
      <c r="E58" s="17" t="s">
        <v>1</v>
      </c>
      <c r="F58" s="297">
        <v>0</v>
      </c>
      <c r="G58" s="38"/>
      <c r="H58" s="44"/>
    </row>
    <row r="59" s="2" customFormat="1" ht="16.8" customHeight="1">
      <c r="A59" s="38"/>
      <c r="B59" s="44"/>
      <c r="C59" s="296" t="s">
        <v>1</v>
      </c>
      <c r="D59" s="296" t="s">
        <v>119</v>
      </c>
      <c r="E59" s="17" t="s">
        <v>1</v>
      </c>
      <c r="F59" s="297">
        <v>33</v>
      </c>
      <c r="G59" s="38"/>
      <c r="H59" s="44"/>
    </row>
    <row r="60" s="2" customFormat="1" ht="16.8" customHeight="1">
      <c r="A60" s="38"/>
      <c r="B60" s="44"/>
      <c r="C60" s="298" t="s">
        <v>949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296" t="s">
        <v>355</v>
      </c>
      <c r="D61" s="296" t="s">
        <v>356</v>
      </c>
      <c r="E61" s="17" t="s">
        <v>96</v>
      </c>
      <c r="F61" s="297">
        <v>4688</v>
      </c>
      <c r="G61" s="38"/>
      <c r="H61" s="44"/>
    </row>
    <row r="62" s="2" customFormat="1" ht="16.8" customHeight="1">
      <c r="A62" s="38"/>
      <c r="B62" s="44"/>
      <c r="C62" s="296" t="s">
        <v>372</v>
      </c>
      <c r="D62" s="296" t="s">
        <v>373</v>
      </c>
      <c r="E62" s="17" t="s">
        <v>96</v>
      </c>
      <c r="F62" s="297">
        <v>202</v>
      </c>
      <c r="G62" s="38"/>
      <c r="H62" s="44"/>
    </row>
    <row r="63" s="2" customFormat="1" ht="16.8" customHeight="1">
      <c r="A63" s="38"/>
      <c r="B63" s="44"/>
      <c r="C63" s="296" t="s">
        <v>411</v>
      </c>
      <c r="D63" s="296" t="s">
        <v>412</v>
      </c>
      <c r="E63" s="17" t="s">
        <v>96</v>
      </c>
      <c r="F63" s="297">
        <v>202</v>
      </c>
      <c r="G63" s="38"/>
      <c r="H63" s="44"/>
    </row>
    <row r="64" s="2" customFormat="1">
      <c r="A64" s="38"/>
      <c r="B64" s="44"/>
      <c r="C64" s="296" t="s">
        <v>425</v>
      </c>
      <c r="D64" s="296" t="s">
        <v>426</v>
      </c>
      <c r="E64" s="17" t="s">
        <v>96</v>
      </c>
      <c r="F64" s="297">
        <v>33</v>
      </c>
      <c r="G64" s="38"/>
      <c r="H64" s="44"/>
    </row>
    <row r="65" s="2" customFormat="1" ht="16.8" customHeight="1">
      <c r="A65" s="38"/>
      <c r="B65" s="44"/>
      <c r="C65" s="296" t="s">
        <v>420</v>
      </c>
      <c r="D65" s="296" t="s">
        <v>421</v>
      </c>
      <c r="E65" s="17" t="s">
        <v>96</v>
      </c>
      <c r="F65" s="297">
        <v>33.659999999999997</v>
      </c>
      <c r="G65" s="38"/>
      <c r="H65" s="44"/>
    </row>
    <row r="66" s="2" customFormat="1" ht="16.8" customHeight="1">
      <c r="A66" s="38"/>
      <c r="B66" s="44"/>
      <c r="C66" s="292" t="s">
        <v>121</v>
      </c>
      <c r="D66" s="293" t="s">
        <v>122</v>
      </c>
      <c r="E66" s="294" t="s">
        <v>96</v>
      </c>
      <c r="F66" s="295">
        <v>3370</v>
      </c>
      <c r="G66" s="38"/>
      <c r="H66" s="44"/>
    </row>
    <row r="67" s="2" customFormat="1" ht="16.8" customHeight="1">
      <c r="A67" s="38"/>
      <c r="B67" s="44"/>
      <c r="C67" s="296" t="s">
        <v>1</v>
      </c>
      <c r="D67" s="296" t="s">
        <v>951</v>
      </c>
      <c r="E67" s="17" t="s">
        <v>1</v>
      </c>
      <c r="F67" s="297">
        <v>0</v>
      </c>
      <c r="G67" s="38"/>
      <c r="H67" s="44"/>
    </row>
    <row r="68" s="2" customFormat="1" ht="16.8" customHeight="1">
      <c r="A68" s="38"/>
      <c r="B68" s="44"/>
      <c r="C68" s="296" t="s">
        <v>1</v>
      </c>
      <c r="D68" s="296" t="s">
        <v>953</v>
      </c>
      <c r="E68" s="17" t="s">
        <v>1</v>
      </c>
      <c r="F68" s="297">
        <v>3198</v>
      </c>
      <c r="G68" s="38"/>
      <c r="H68" s="44"/>
    </row>
    <row r="69" s="2" customFormat="1" ht="16.8" customHeight="1">
      <c r="A69" s="38"/>
      <c r="B69" s="44"/>
      <c r="C69" s="296" t="s">
        <v>1</v>
      </c>
      <c r="D69" s="296" t="s">
        <v>434</v>
      </c>
      <c r="E69" s="17" t="s">
        <v>1</v>
      </c>
      <c r="F69" s="297">
        <v>172</v>
      </c>
      <c r="G69" s="38"/>
      <c r="H69" s="44"/>
    </row>
    <row r="70" s="2" customFormat="1" ht="16.8" customHeight="1">
      <c r="A70" s="38"/>
      <c r="B70" s="44"/>
      <c r="C70" s="296" t="s">
        <v>1</v>
      </c>
      <c r="D70" s="296" t="s">
        <v>314</v>
      </c>
      <c r="E70" s="17" t="s">
        <v>1</v>
      </c>
      <c r="F70" s="297">
        <v>3370</v>
      </c>
      <c r="G70" s="38"/>
      <c r="H70" s="44"/>
    </row>
    <row r="71" s="2" customFormat="1" ht="16.8" customHeight="1">
      <c r="A71" s="38"/>
      <c r="B71" s="44"/>
      <c r="C71" s="298" t="s">
        <v>949</v>
      </c>
      <c r="D71" s="38"/>
      <c r="E71" s="38"/>
      <c r="F71" s="38"/>
      <c r="G71" s="38"/>
      <c r="H71" s="44"/>
    </row>
    <row r="72" s="2" customFormat="1" ht="16.8" customHeight="1">
      <c r="A72" s="38"/>
      <c r="B72" s="44"/>
      <c r="C72" s="296" t="s">
        <v>355</v>
      </c>
      <c r="D72" s="296" t="s">
        <v>356</v>
      </c>
      <c r="E72" s="17" t="s">
        <v>96</v>
      </c>
      <c r="F72" s="297">
        <v>4688</v>
      </c>
      <c r="G72" s="38"/>
      <c r="H72" s="44"/>
    </row>
    <row r="73" s="2" customFormat="1" ht="16.8" customHeight="1">
      <c r="A73" s="38"/>
      <c r="B73" s="44"/>
      <c r="C73" s="296" t="s">
        <v>365</v>
      </c>
      <c r="D73" s="296" t="s">
        <v>366</v>
      </c>
      <c r="E73" s="17" t="s">
        <v>96</v>
      </c>
      <c r="F73" s="297">
        <v>8248.7999999999993</v>
      </c>
      <c r="G73" s="38"/>
      <c r="H73" s="44"/>
    </row>
    <row r="74" s="2" customFormat="1" ht="16.8" customHeight="1">
      <c r="A74" s="38"/>
      <c r="B74" s="44"/>
      <c r="C74" s="296" t="s">
        <v>377</v>
      </c>
      <c r="D74" s="296" t="s">
        <v>378</v>
      </c>
      <c r="E74" s="17" t="s">
        <v>96</v>
      </c>
      <c r="F74" s="297">
        <v>3370</v>
      </c>
      <c r="G74" s="38"/>
      <c r="H74" s="44"/>
    </row>
    <row r="75" s="2" customFormat="1" ht="16.8" customHeight="1">
      <c r="A75" s="38"/>
      <c r="B75" s="44"/>
      <c r="C75" s="296" t="s">
        <v>382</v>
      </c>
      <c r="D75" s="296" t="s">
        <v>383</v>
      </c>
      <c r="E75" s="17" t="s">
        <v>96</v>
      </c>
      <c r="F75" s="297">
        <v>3370</v>
      </c>
      <c r="G75" s="38"/>
      <c r="H75" s="44"/>
    </row>
    <row r="76" s="2" customFormat="1" ht="16.8" customHeight="1">
      <c r="A76" s="38"/>
      <c r="B76" s="44"/>
      <c r="C76" s="296" t="s">
        <v>387</v>
      </c>
      <c r="D76" s="296" t="s">
        <v>388</v>
      </c>
      <c r="E76" s="17" t="s">
        <v>96</v>
      </c>
      <c r="F76" s="297">
        <v>3370</v>
      </c>
      <c r="G76" s="38"/>
      <c r="H76" s="44"/>
    </row>
    <row r="77" s="2" customFormat="1">
      <c r="A77" s="38"/>
      <c r="B77" s="44"/>
      <c r="C77" s="296" t="s">
        <v>391</v>
      </c>
      <c r="D77" s="296" t="s">
        <v>392</v>
      </c>
      <c r="E77" s="17" t="s">
        <v>96</v>
      </c>
      <c r="F77" s="297">
        <v>3370</v>
      </c>
      <c r="G77" s="38"/>
      <c r="H77" s="44"/>
    </row>
    <row r="78" s="2" customFormat="1" ht="16.8" customHeight="1">
      <c r="A78" s="38"/>
      <c r="B78" s="44"/>
      <c r="C78" s="296" t="s">
        <v>395</v>
      </c>
      <c r="D78" s="296" t="s">
        <v>396</v>
      </c>
      <c r="E78" s="17" t="s">
        <v>96</v>
      </c>
      <c r="F78" s="297">
        <v>3370</v>
      </c>
      <c r="G78" s="38"/>
      <c r="H78" s="44"/>
    </row>
    <row r="79" s="2" customFormat="1" ht="16.8" customHeight="1">
      <c r="A79" s="38"/>
      <c r="B79" s="44"/>
      <c r="C79" s="292" t="s">
        <v>124</v>
      </c>
      <c r="D79" s="293" t="s">
        <v>125</v>
      </c>
      <c r="E79" s="294" t="s">
        <v>108</v>
      </c>
      <c r="F79" s="295">
        <v>2</v>
      </c>
      <c r="G79" s="38"/>
      <c r="H79" s="44"/>
    </row>
    <row r="80" s="2" customFormat="1" ht="16.8" customHeight="1">
      <c r="A80" s="38"/>
      <c r="B80" s="44"/>
      <c r="C80" s="296" t="s">
        <v>124</v>
      </c>
      <c r="D80" s="296" t="s">
        <v>87</v>
      </c>
      <c r="E80" s="17" t="s">
        <v>1</v>
      </c>
      <c r="F80" s="297">
        <v>2</v>
      </c>
      <c r="G80" s="38"/>
      <c r="H80" s="44"/>
    </row>
    <row r="81" s="2" customFormat="1" ht="16.8" customHeight="1">
      <c r="A81" s="38"/>
      <c r="B81" s="44"/>
      <c r="C81" s="298" t="s">
        <v>949</v>
      </c>
      <c r="D81" s="38"/>
      <c r="E81" s="38"/>
      <c r="F81" s="38"/>
      <c r="G81" s="38"/>
      <c r="H81" s="44"/>
    </row>
    <row r="82" s="2" customFormat="1" ht="16.8" customHeight="1">
      <c r="A82" s="38"/>
      <c r="B82" s="44"/>
      <c r="C82" s="296" t="s">
        <v>606</v>
      </c>
      <c r="D82" s="296" t="s">
        <v>607</v>
      </c>
      <c r="E82" s="17" t="s">
        <v>163</v>
      </c>
      <c r="F82" s="297">
        <v>2</v>
      </c>
      <c r="G82" s="38"/>
      <c r="H82" s="44"/>
    </row>
    <row r="83" s="2" customFormat="1" ht="16.8" customHeight="1">
      <c r="A83" s="38"/>
      <c r="B83" s="44"/>
      <c r="C83" s="296" t="s">
        <v>597</v>
      </c>
      <c r="D83" s="296" t="s">
        <v>598</v>
      </c>
      <c r="E83" s="17" t="s">
        <v>108</v>
      </c>
      <c r="F83" s="297">
        <v>13</v>
      </c>
      <c r="G83" s="38"/>
      <c r="H83" s="44"/>
    </row>
    <row r="84" s="2" customFormat="1" ht="16.8" customHeight="1">
      <c r="A84" s="38"/>
      <c r="B84" s="44"/>
      <c r="C84" s="296" t="s">
        <v>610</v>
      </c>
      <c r="D84" s="296" t="s">
        <v>611</v>
      </c>
      <c r="E84" s="17" t="s">
        <v>140</v>
      </c>
      <c r="F84" s="297">
        <v>14.640000000000001</v>
      </c>
      <c r="G84" s="38"/>
      <c r="H84" s="44"/>
    </row>
    <row r="85" s="2" customFormat="1" ht="16.8" customHeight="1">
      <c r="A85" s="38"/>
      <c r="B85" s="44"/>
      <c r="C85" s="292" t="s">
        <v>126</v>
      </c>
      <c r="D85" s="293" t="s">
        <v>127</v>
      </c>
      <c r="E85" s="294" t="s">
        <v>108</v>
      </c>
      <c r="F85" s="295">
        <v>11</v>
      </c>
      <c r="G85" s="38"/>
      <c r="H85" s="44"/>
    </row>
    <row r="86" s="2" customFormat="1" ht="16.8" customHeight="1">
      <c r="A86" s="38"/>
      <c r="B86" s="44"/>
      <c r="C86" s="296" t="s">
        <v>126</v>
      </c>
      <c r="D86" s="296" t="s">
        <v>128</v>
      </c>
      <c r="E86" s="17" t="s">
        <v>1</v>
      </c>
      <c r="F86" s="297">
        <v>11</v>
      </c>
      <c r="G86" s="38"/>
      <c r="H86" s="44"/>
    </row>
    <row r="87" s="2" customFormat="1" ht="16.8" customHeight="1">
      <c r="A87" s="38"/>
      <c r="B87" s="44"/>
      <c r="C87" s="298" t="s">
        <v>949</v>
      </c>
      <c r="D87" s="38"/>
      <c r="E87" s="38"/>
      <c r="F87" s="38"/>
      <c r="G87" s="38"/>
      <c r="H87" s="44"/>
    </row>
    <row r="88" s="2" customFormat="1" ht="16.8" customHeight="1">
      <c r="A88" s="38"/>
      <c r="B88" s="44"/>
      <c r="C88" s="296" t="s">
        <v>602</v>
      </c>
      <c r="D88" s="296" t="s">
        <v>603</v>
      </c>
      <c r="E88" s="17" t="s">
        <v>163</v>
      </c>
      <c r="F88" s="297">
        <v>11</v>
      </c>
      <c r="G88" s="38"/>
      <c r="H88" s="44"/>
    </row>
    <row r="89" s="2" customFormat="1" ht="16.8" customHeight="1">
      <c r="A89" s="38"/>
      <c r="B89" s="44"/>
      <c r="C89" s="296" t="s">
        <v>597</v>
      </c>
      <c r="D89" s="296" t="s">
        <v>598</v>
      </c>
      <c r="E89" s="17" t="s">
        <v>108</v>
      </c>
      <c r="F89" s="297">
        <v>13</v>
      </c>
      <c r="G89" s="38"/>
      <c r="H89" s="44"/>
    </row>
    <row r="90" s="2" customFormat="1" ht="16.8" customHeight="1">
      <c r="A90" s="38"/>
      <c r="B90" s="44"/>
      <c r="C90" s="296" t="s">
        <v>610</v>
      </c>
      <c r="D90" s="296" t="s">
        <v>611</v>
      </c>
      <c r="E90" s="17" t="s">
        <v>140</v>
      </c>
      <c r="F90" s="297">
        <v>14.640000000000001</v>
      </c>
      <c r="G90" s="38"/>
      <c r="H90" s="44"/>
    </row>
    <row r="91" s="2" customFormat="1" ht="16.8" customHeight="1">
      <c r="A91" s="38"/>
      <c r="B91" s="44"/>
      <c r="C91" s="292" t="s">
        <v>129</v>
      </c>
      <c r="D91" s="293" t="s">
        <v>130</v>
      </c>
      <c r="E91" s="294" t="s">
        <v>108</v>
      </c>
      <c r="F91" s="295">
        <v>81</v>
      </c>
      <c r="G91" s="38"/>
      <c r="H91" s="44"/>
    </row>
    <row r="92" s="2" customFormat="1" ht="16.8" customHeight="1">
      <c r="A92" s="38"/>
      <c r="B92" s="44"/>
      <c r="C92" s="296" t="s">
        <v>129</v>
      </c>
      <c r="D92" s="296" t="s">
        <v>131</v>
      </c>
      <c r="E92" s="17" t="s">
        <v>1</v>
      </c>
      <c r="F92" s="297">
        <v>81</v>
      </c>
      <c r="G92" s="38"/>
      <c r="H92" s="44"/>
    </row>
    <row r="93" s="2" customFormat="1" ht="16.8" customHeight="1">
      <c r="A93" s="38"/>
      <c r="B93" s="44"/>
      <c r="C93" s="298" t="s">
        <v>949</v>
      </c>
      <c r="D93" s="38"/>
      <c r="E93" s="38"/>
      <c r="F93" s="38"/>
      <c r="G93" s="38"/>
      <c r="H93" s="44"/>
    </row>
    <row r="94" s="2" customFormat="1" ht="16.8" customHeight="1">
      <c r="A94" s="38"/>
      <c r="B94" s="44"/>
      <c r="C94" s="296" t="s">
        <v>576</v>
      </c>
      <c r="D94" s="296" t="s">
        <v>577</v>
      </c>
      <c r="E94" s="17" t="s">
        <v>108</v>
      </c>
      <c r="F94" s="297">
        <v>81</v>
      </c>
      <c r="G94" s="38"/>
      <c r="H94" s="44"/>
    </row>
    <row r="95" s="2" customFormat="1" ht="16.8" customHeight="1">
      <c r="A95" s="38"/>
      <c r="B95" s="44"/>
      <c r="C95" s="296" t="s">
        <v>571</v>
      </c>
      <c r="D95" s="296" t="s">
        <v>572</v>
      </c>
      <c r="E95" s="17" t="s">
        <v>108</v>
      </c>
      <c r="F95" s="297">
        <v>109</v>
      </c>
      <c r="G95" s="38"/>
      <c r="H95" s="44"/>
    </row>
    <row r="96" s="2" customFormat="1" ht="16.8" customHeight="1">
      <c r="A96" s="38"/>
      <c r="B96" s="44"/>
      <c r="C96" s="296" t="s">
        <v>610</v>
      </c>
      <c r="D96" s="296" t="s">
        <v>611</v>
      </c>
      <c r="E96" s="17" t="s">
        <v>140</v>
      </c>
      <c r="F96" s="297">
        <v>14.640000000000001</v>
      </c>
      <c r="G96" s="38"/>
      <c r="H96" s="44"/>
    </row>
    <row r="97" s="2" customFormat="1" ht="16.8" customHeight="1">
      <c r="A97" s="38"/>
      <c r="B97" s="44"/>
      <c r="C97" s="292" t="s">
        <v>132</v>
      </c>
      <c r="D97" s="293" t="s">
        <v>133</v>
      </c>
      <c r="E97" s="294" t="s">
        <v>108</v>
      </c>
      <c r="F97" s="295">
        <v>28</v>
      </c>
      <c r="G97" s="38"/>
      <c r="H97" s="44"/>
    </row>
    <row r="98" s="2" customFormat="1" ht="16.8" customHeight="1">
      <c r="A98" s="38"/>
      <c r="B98" s="44"/>
      <c r="C98" s="296" t="s">
        <v>132</v>
      </c>
      <c r="D98" s="296" t="s">
        <v>134</v>
      </c>
      <c r="E98" s="17" t="s">
        <v>1</v>
      </c>
      <c r="F98" s="297">
        <v>28</v>
      </c>
      <c r="G98" s="38"/>
      <c r="H98" s="44"/>
    </row>
    <row r="99" s="2" customFormat="1" ht="16.8" customHeight="1">
      <c r="A99" s="38"/>
      <c r="B99" s="44"/>
      <c r="C99" s="298" t="s">
        <v>949</v>
      </c>
      <c r="D99" s="38"/>
      <c r="E99" s="38"/>
      <c r="F99" s="38"/>
      <c r="G99" s="38"/>
      <c r="H99" s="44"/>
    </row>
    <row r="100" s="2" customFormat="1" ht="16.8" customHeight="1">
      <c r="A100" s="38"/>
      <c r="B100" s="44"/>
      <c r="C100" s="296" t="s">
        <v>580</v>
      </c>
      <c r="D100" s="296" t="s">
        <v>581</v>
      </c>
      <c r="E100" s="17" t="s">
        <v>108</v>
      </c>
      <c r="F100" s="297">
        <v>28</v>
      </c>
      <c r="G100" s="38"/>
      <c r="H100" s="44"/>
    </row>
    <row r="101" s="2" customFormat="1" ht="16.8" customHeight="1">
      <c r="A101" s="38"/>
      <c r="B101" s="44"/>
      <c r="C101" s="296" t="s">
        <v>571</v>
      </c>
      <c r="D101" s="296" t="s">
        <v>572</v>
      </c>
      <c r="E101" s="17" t="s">
        <v>108</v>
      </c>
      <c r="F101" s="297">
        <v>109</v>
      </c>
      <c r="G101" s="38"/>
      <c r="H101" s="44"/>
    </row>
    <row r="102" s="2" customFormat="1" ht="16.8" customHeight="1">
      <c r="A102" s="38"/>
      <c r="B102" s="44"/>
      <c r="C102" s="296" t="s">
        <v>610</v>
      </c>
      <c r="D102" s="296" t="s">
        <v>611</v>
      </c>
      <c r="E102" s="17" t="s">
        <v>140</v>
      </c>
      <c r="F102" s="297">
        <v>14.640000000000001</v>
      </c>
      <c r="G102" s="38"/>
      <c r="H102" s="44"/>
    </row>
    <row r="103" s="2" customFormat="1" ht="16.8" customHeight="1">
      <c r="A103" s="38"/>
      <c r="B103" s="44"/>
      <c r="C103" s="292" t="s">
        <v>135</v>
      </c>
      <c r="D103" s="293" t="s">
        <v>136</v>
      </c>
      <c r="E103" s="294" t="s">
        <v>108</v>
      </c>
      <c r="F103" s="295">
        <v>610</v>
      </c>
      <c r="G103" s="38"/>
      <c r="H103" s="44"/>
    </row>
    <row r="104" s="2" customFormat="1" ht="16.8" customHeight="1">
      <c r="A104" s="38"/>
      <c r="B104" s="44"/>
      <c r="C104" s="296" t="s">
        <v>135</v>
      </c>
      <c r="D104" s="296" t="s">
        <v>137</v>
      </c>
      <c r="E104" s="17" t="s">
        <v>1</v>
      </c>
      <c r="F104" s="297">
        <v>610</v>
      </c>
      <c r="G104" s="38"/>
      <c r="H104" s="44"/>
    </row>
    <row r="105" s="2" customFormat="1" ht="16.8" customHeight="1">
      <c r="A105" s="38"/>
      <c r="B105" s="44"/>
      <c r="C105" s="298" t="s">
        <v>949</v>
      </c>
      <c r="D105" s="38"/>
      <c r="E105" s="38"/>
      <c r="F105" s="38"/>
      <c r="G105" s="38"/>
      <c r="H105" s="44"/>
    </row>
    <row r="106" s="2" customFormat="1" ht="16.8" customHeight="1">
      <c r="A106" s="38"/>
      <c r="B106" s="44"/>
      <c r="C106" s="296" t="s">
        <v>593</v>
      </c>
      <c r="D106" s="296" t="s">
        <v>594</v>
      </c>
      <c r="E106" s="17" t="s">
        <v>108</v>
      </c>
      <c r="F106" s="297">
        <v>610</v>
      </c>
      <c r="G106" s="38"/>
      <c r="H106" s="44"/>
    </row>
    <row r="107" s="2" customFormat="1">
      <c r="A107" s="38"/>
      <c r="B107" s="44"/>
      <c r="C107" s="296" t="s">
        <v>583</v>
      </c>
      <c r="D107" s="296" t="s">
        <v>584</v>
      </c>
      <c r="E107" s="17" t="s">
        <v>108</v>
      </c>
      <c r="F107" s="297">
        <v>908</v>
      </c>
      <c r="G107" s="38"/>
      <c r="H107" s="44"/>
    </row>
    <row r="108" s="2" customFormat="1" ht="16.8" customHeight="1">
      <c r="A108" s="38"/>
      <c r="B108" s="44"/>
      <c r="C108" s="296" t="s">
        <v>610</v>
      </c>
      <c r="D108" s="296" t="s">
        <v>611</v>
      </c>
      <c r="E108" s="17" t="s">
        <v>140</v>
      </c>
      <c r="F108" s="297">
        <v>14.640000000000001</v>
      </c>
      <c r="G108" s="38"/>
      <c r="H108" s="44"/>
    </row>
    <row r="109" s="2" customFormat="1" ht="16.8" customHeight="1">
      <c r="A109" s="38"/>
      <c r="B109" s="44"/>
      <c r="C109" s="292" t="s">
        <v>138</v>
      </c>
      <c r="D109" s="293" t="s">
        <v>139</v>
      </c>
      <c r="E109" s="294" t="s">
        <v>140</v>
      </c>
      <c r="F109" s="295">
        <v>3.8399999999999999</v>
      </c>
      <c r="G109" s="38"/>
      <c r="H109" s="44"/>
    </row>
    <row r="110" s="2" customFormat="1" ht="16.8" customHeight="1">
      <c r="A110" s="38"/>
      <c r="B110" s="44"/>
      <c r="C110" s="296" t="s">
        <v>138</v>
      </c>
      <c r="D110" s="296" t="s">
        <v>320</v>
      </c>
      <c r="E110" s="17" t="s">
        <v>1</v>
      </c>
      <c r="F110" s="297">
        <v>3.8399999999999999</v>
      </c>
      <c r="G110" s="38"/>
      <c r="H110" s="44"/>
    </row>
    <row r="111" s="2" customFormat="1" ht="16.8" customHeight="1">
      <c r="A111" s="38"/>
      <c r="B111" s="44"/>
      <c r="C111" s="298" t="s">
        <v>949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296" t="s">
        <v>317</v>
      </c>
      <c r="D112" s="296" t="s">
        <v>318</v>
      </c>
      <c r="E112" s="17" t="s">
        <v>140</v>
      </c>
      <c r="F112" s="297">
        <v>3.8399999999999999</v>
      </c>
      <c r="G112" s="38"/>
      <c r="H112" s="44"/>
    </row>
    <row r="113" s="2" customFormat="1" ht="16.8" customHeight="1">
      <c r="A113" s="38"/>
      <c r="B113" s="44"/>
      <c r="C113" s="296" t="s">
        <v>323</v>
      </c>
      <c r="D113" s="296" t="s">
        <v>324</v>
      </c>
      <c r="E113" s="17" t="s">
        <v>299</v>
      </c>
      <c r="F113" s="297">
        <v>41.832000000000001</v>
      </c>
      <c r="G113" s="38"/>
      <c r="H113" s="44"/>
    </row>
    <row r="114" s="2" customFormat="1" ht="16.8" customHeight="1">
      <c r="A114" s="38"/>
      <c r="B114" s="44"/>
      <c r="C114" s="292" t="s">
        <v>142</v>
      </c>
      <c r="D114" s="293" t="s">
        <v>143</v>
      </c>
      <c r="E114" s="294" t="s">
        <v>108</v>
      </c>
      <c r="F114" s="295">
        <v>298</v>
      </c>
      <c r="G114" s="38"/>
      <c r="H114" s="44"/>
    </row>
    <row r="115" s="2" customFormat="1" ht="16.8" customHeight="1">
      <c r="A115" s="38"/>
      <c r="B115" s="44"/>
      <c r="C115" s="296" t="s">
        <v>142</v>
      </c>
      <c r="D115" s="296" t="s">
        <v>144</v>
      </c>
      <c r="E115" s="17" t="s">
        <v>1</v>
      </c>
      <c r="F115" s="297">
        <v>298</v>
      </c>
      <c r="G115" s="38"/>
      <c r="H115" s="44"/>
    </row>
    <row r="116" s="2" customFormat="1" ht="16.8" customHeight="1">
      <c r="A116" s="38"/>
      <c r="B116" s="44"/>
      <c r="C116" s="298" t="s">
        <v>949</v>
      </c>
      <c r="D116" s="38"/>
      <c r="E116" s="38"/>
      <c r="F116" s="38"/>
      <c r="G116" s="38"/>
      <c r="H116" s="44"/>
    </row>
    <row r="117" s="2" customFormat="1" ht="16.8" customHeight="1">
      <c r="A117" s="38"/>
      <c r="B117" s="44"/>
      <c r="C117" s="296" t="s">
        <v>588</v>
      </c>
      <c r="D117" s="296" t="s">
        <v>589</v>
      </c>
      <c r="E117" s="17" t="s">
        <v>108</v>
      </c>
      <c r="F117" s="297">
        <v>298</v>
      </c>
      <c r="G117" s="38"/>
      <c r="H117" s="44"/>
    </row>
    <row r="118" s="2" customFormat="1">
      <c r="A118" s="38"/>
      <c r="B118" s="44"/>
      <c r="C118" s="296" t="s">
        <v>583</v>
      </c>
      <c r="D118" s="296" t="s">
        <v>584</v>
      </c>
      <c r="E118" s="17" t="s">
        <v>108</v>
      </c>
      <c r="F118" s="297">
        <v>908</v>
      </c>
      <c r="G118" s="38"/>
      <c r="H118" s="44"/>
    </row>
    <row r="119" s="2" customFormat="1" ht="16.8" customHeight="1">
      <c r="A119" s="38"/>
      <c r="B119" s="44"/>
      <c r="C119" s="292" t="s">
        <v>145</v>
      </c>
      <c r="D119" s="293" t="s">
        <v>146</v>
      </c>
      <c r="E119" s="294" t="s">
        <v>140</v>
      </c>
      <c r="F119" s="295">
        <v>38.200000000000003</v>
      </c>
      <c r="G119" s="38"/>
      <c r="H119" s="44"/>
    </row>
    <row r="120" s="2" customFormat="1" ht="16.8" customHeight="1">
      <c r="A120" s="38"/>
      <c r="B120" s="44"/>
      <c r="C120" s="296" t="s">
        <v>1</v>
      </c>
      <c r="D120" s="296" t="s">
        <v>947</v>
      </c>
      <c r="E120" s="17" t="s">
        <v>1</v>
      </c>
      <c r="F120" s="297">
        <v>0</v>
      </c>
      <c r="G120" s="38"/>
      <c r="H120" s="44"/>
    </row>
    <row r="121" s="2" customFormat="1" ht="16.8" customHeight="1">
      <c r="A121" s="38"/>
      <c r="B121" s="44"/>
      <c r="C121" s="296" t="s">
        <v>1</v>
      </c>
      <c r="D121" s="296" t="s">
        <v>348</v>
      </c>
      <c r="E121" s="17" t="s">
        <v>1</v>
      </c>
      <c r="F121" s="297">
        <v>38.200000000000003</v>
      </c>
      <c r="G121" s="38"/>
      <c r="H121" s="44"/>
    </row>
    <row r="122" s="2" customFormat="1" ht="16.8" customHeight="1">
      <c r="A122" s="38"/>
      <c r="B122" s="44"/>
      <c r="C122" s="298" t="s">
        <v>949</v>
      </c>
      <c r="D122" s="38"/>
      <c r="E122" s="38"/>
      <c r="F122" s="38"/>
      <c r="G122" s="38"/>
      <c r="H122" s="44"/>
    </row>
    <row r="123" s="2" customFormat="1">
      <c r="A123" s="38"/>
      <c r="B123" s="44"/>
      <c r="C123" s="296" t="s">
        <v>273</v>
      </c>
      <c r="D123" s="296" t="s">
        <v>274</v>
      </c>
      <c r="E123" s="17" t="s">
        <v>140</v>
      </c>
      <c r="F123" s="297">
        <v>38.200000000000003</v>
      </c>
      <c r="G123" s="38"/>
      <c r="H123" s="44"/>
    </row>
    <row r="124" s="2" customFormat="1">
      <c r="A124" s="38"/>
      <c r="B124" s="44"/>
      <c r="C124" s="296" t="s">
        <v>289</v>
      </c>
      <c r="D124" s="296" t="s">
        <v>290</v>
      </c>
      <c r="E124" s="17" t="s">
        <v>140</v>
      </c>
      <c r="F124" s="297">
        <v>38.200000000000003</v>
      </c>
      <c r="G124" s="38"/>
      <c r="H124" s="44"/>
    </row>
    <row r="125" s="2" customFormat="1" ht="16.8" customHeight="1">
      <c r="A125" s="38"/>
      <c r="B125" s="44"/>
      <c r="C125" s="292" t="s">
        <v>148</v>
      </c>
      <c r="D125" s="293" t="s">
        <v>149</v>
      </c>
      <c r="E125" s="294" t="s">
        <v>140</v>
      </c>
      <c r="F125" s="295">
        <v>421.25</v>
      </c>
      <c r="G125" s="38"/>
      <c r="H125" s="44"/>
    </row>
    <row r="126" s="2" customFormat="1" ht="16.8" customHeight="1">
      <c r="A126" s="38"/>
      <c r="B126" s="44"/>
      <c r="C126" s="296" t="s">
        <v>1</v>
      </c>
      <c r="D126" s="296" t="s">
        <v>947</v>
      </c>
      <c r="E126" s="17" t="s">
        <v>1</v>
      </c>
      <c r="F126" s="297">
        <v>0</v>
      </c>
      <c r="G126" s="38"/>
      <c r="H126" s="44"/>
    </row>
    <row r="127" s="2" customFormat="1" ht="16.8" customHeight="1">
      <c r="A127" s="38"/>
      <c r="B127" s="44"/>
      <c r="C127" s="296" t="s">
        <v>1</v>
      </c>
      <c r="D127" s="296" t="s">
        <v>954</v>
      </c>
      <c r="E127" s="17" t="s">
        <v>1</v>
      </c>
      <c r="F127" s="297">
        <v>421.25</v>
      </c>
      <c r="G127" s="38"/>
      <c r="H127" s="44"/>
    </row>
    <row r="128" s="2" customFormat="1" ht="16.8" customHeight="1">
      <c r="A128" s="38"/>
      <c r="B128" s="44"/>
      <c r="C128" s="298" t="s">
        <v>949</v>
      </c>
      <c r="D128" s="38"/>
      <c r="E128" s="38"/>
      <c r="F128" s="38"/>
      <c r="G128" s="38"/>
      <c r="H128" s="44"/>
    </row>
    <row r="129" s="2" customFormat="1" ht="16.8" customHeight="1">
      <c r="A129" s="38"/>
      <c r="B129" s="44"/>
      <c r="C129" s="296" t="s">
        <v>267</v>
      </c>
      <c r="D129" s="296" t="s">
        <v>268</v>
      </c>
      <c r="E129" s="17" t="s">
        <v>140</v>
      </c>
      <c r="F129" s="297">
        <v>210.625</v>
      </c>
      <c r="G129" s="38"/>
      <c r="H129" s="44"/>
    </row>
    <row r="130" s="2" customFormat="1">
      <c r="A130" s="38"/>
      <c r="B130" s="44"/>
      <c r="C130" s="296" t="s">
        <v>276</v>
      </c>
      <c r="D130" s="296" t="s">
        <v>277</v>
      </c>
      <c r="E130" s="17" t="s">
        <v>140</v>
      </c>
      <c r="F130" s="297">
        <v>421.25</v>
      </c>
      <c r="G130" s="38"/>
      <c r="H130" s="44"/>
    </row>
    <row r="131" s="2" customFormat="1">
      <c r="A131" s="38"/>
      <c r="B131" s="44"/>
      <c r="C131" s="296" t="s">
        <v>293</v>
      </c>
      <c r="D131" s="296" t="s">
        <v>294</v>
      </c>
      <c r="E131" s="17" t="s">
        <v>140</v>
      </c>
      <c r="F131" s="297">
        <v>444.29000000000002</v>
      </c>
      <c r="G131" s="38"/>
      <c r="H131" s="44"/>
    </row>
    <row r="132" s="2" customFormat="1" ht="16.8" customHeight="1">
      <c r="A132" s="38"/>
      <c r="B132" s="44"/>
      <c r="C132" s="292" t="s">
        <v>151</v>
      </c>
      <c r="D132" s="293" t="s">
        <v>152</v>
      </c>
      <c r="E132" s="294" t="s">
        <v>140</v>
      </c>
      <c r="F132" s="295">
        <v>38.200000000000003</v>
      </c>
      <c r="G132" s="38"/>
      <c r="H132" s="44"/>
    </row>
    <row r="133" s="2" customFormat="1" ht="16.8" customHeight="1">
      <c r="A133" s="38"/>
      <c r="B133" s="44"/>
      <c r="C133" s="296" t="s">
        <v>151</v>
      </c>
      <c r="D133" s="296" t="s">
        <v>145</v>
      </c>
      <c r="E133" s="17" t="s">
        <v>1</v>
      </c>
      <c r="F133" s="297">
        <v>38.200000000000003</v>
      </c>
      <c r="G133" s="38"/>
      <c r="H133" s="44"/>
    </row>
    <row r="134" s="2" customFormat="1" ht="16.8" customHeight="1">
      <c r="A134" s="38"/>
      <c r="B134" s="44"/>
      <c r="C134" s="298" t="s">
        <v>949</v>
      </c>
      <c r="D134" s="38"/>
      <c r="E134" s="38"/>
      <c r="F134" s="38"/>
      <c r="G134" s="38"/>
      <c r="H134" s="44"/>
    </row>
    <row r="135" s="2" customFormat="1">
      <c r="A135" s="38"/>
      <c r="B135" s="44"/>
      <c r="C135" s="296" t="s">
        <v>289</v>
      </c>
      <c r="D135" s="296" t="s">
        <v>290</v>
      </c>
      <c r="E135" s="17" t="s">
        <v>140</v>
      </c>
      <c r="F135" s="297">
        <v>38.200000000000003</v>
      </c>
      <c r="G135" s="38"/>
      <c r="H135" s="44"/>
    </row>
    <row r="136" s="2" customFormat="1">
      <c r="A136" s="38"/>
      <c r="B136" s="44"/>
      <c r="C136" s="296" t="s">
        <v>297</v>
      </c>
      <c r="D136" s="296" t="s">
        <v>298</v>
      </c>
      <c r="E136" s="17" t="s">
        <v>299</v>
      </c>
      <c r="F136" s="297">
        <v>844.35799999999995</v>
      </c>
      <c r="G136" s="38"/>
      <c r="H136" s="44"/>
    </row>
    <row r="137" s="2" customFormat="1" ht="16.8" customHeight="1">
      <c r="A137" s="38"/>
      <c r="B137" s="44"/>
      <c r="C137" s="296" t="s">
        <v>304</v>
      </c>
      <c r="D137" s="296" t="s">
        <v>305</v>
      </c>
      <c r="E137" s="17" t="s">
        <v>140</v>
      </c>
      <c r="F137" s="297">
        <v>482.49000000000001</v>
      </c>
      <c r="G137" s="38"/>
      <c r="H137" s="44"/>
    </row>
    <row r="138" s="2" customFormat="1" ht="16.8" customHeight="1">
      <c r="A138" s="38"/>
      <c r="B138" s="44"/>
      <c r="C138" s="292" t="s">
        <v>153</v>
      </c>
      <c r="D138" s="293" t="s">
        <v>152</v>
      </c>
      <c r="E138" s="294" t="s">
        <v>140</v>
      </c>
      <c r="F138" s="295">
        <v>444.29000000000002</v>
      </c>
      <c r="G138" s="38"/>
      <c r="H138" s="44"/>
    </row>
    <row r="139" s="2" customFormat="1" ht="16.8" customHeight="1">
      <c r="A139" s="38"/>
      <c r="B139" s="44"/>
      <c r="C139" s="296" t="s">
        <v>153</v>
      </c>
      <c r="D139" s="296" t="s">
        <v>296</v>
      </c>
      <c r="E139" s="17" t="s">
        <v>1</v>
      </c>
      <c r="F139" s="297">
        <v>444.29000000000002</v>
      </c>
      <c r="G139" s="38"/>
      <c r="H139" s="44"/>
    </row>
    <row r="140" s="2" customFormat="1" ht="16.8" customHeight="1">
      <c r="A140" s="38"/>
      <c r="B140" s="44"/>
      <c r="C140" s="298" t="s">
        <v>949</v>
      </c>
      <c r="D140" s="38"/>
      <c r="E140" s="38"/>
      <c r="F140" s="38"/>
      <c r="G140" s="38"/>
      <c r="H140" s="44"/>
    </row>
    <row r="141" s="2" customFormat="1">
      <c r="A141" s="38"/>
      <c r="B141" s="44"/>
      <c r="C141" s="296" t="s">
        <v>293</v>
      </c>
      <c r="D141" s="296" t="s">
        <v>294</v>
      </c>
      <c r="E141" s="17" t="s">
        <v>140</v>
      </c>
      <c r="F141" s="297">
        <v>444.29000000000002</v>
      </c>
      <c r="G141" s="38"/>
      <c r="H141" s="44"/>
    </row>
    <row r="142" s="2" customFormat="1">
      <c r="A142" s="38"/>
      <c r="B142" s="44"/>
      <c r="C142" s="296" t="s">
        <v>297</v>
      </c>
      <c r="D142" s="296" t="s">
        <v>298</v>
      </c>
      <c r="E142" s="17" t="s">
        <v>299</v>
      </c>
      <c r="F142" s="297">
        <v>844.35799999999995</v>
      </c>
      <c r="G142" s="38"/>
      <c r="H142" s="44"/>
    </row>
    <row r="143" s="2" customFormat="1" ht="16.8" customHeight="1">
      <c r="A143" s="38"/>
      <c r="B143" s="44"/>
      <c r="C143" s="296" t="s">
        <v>304</v>
      </c>
      <c r="D143" s="296" t="s">
        <v>305</v>
      </c>
      <c r="E143" s="17" t="s">
        <v>140</v>
      </c>
      <c r="F143" s="297">
        <v>482.49000000000001</v>
      </c>
      <c r="G143" s="38"/>
      <c r="H143" s="44"/>
    </row>
    <row r="144" s="2" customFormat="1" ht="16.8" customHeight="1">
      <c r="A144" s="38"/>
      <c r="B144" s="44"/>
      <c r="C144" s="292" t="s">
        <v>155</v>
      </c>
      <c r="D144" s="293" t="s">
        <v>156</v>
      </c>
      <c r="E144" s="294" t="s">
        <v>140</v>
      </c>
      <c r="F144" s="295">
        <v>23.039999999999999</v>
      </c>
      <c r="G144" s="38"/>
      <c r="H144" s="44"/>
    </row>
    <row r="145" s="2" customFormat="1" ht="16.8" customHeight="1">
      <c r="A145" s="38"/>
      <c r="B145" s="44"/>
      <c r="C145" s="296" t="s">
        <v>1</v>
      </c>
      <c r="D145" s="296" t="s">
        <v>951</v>
      </c>
      <c r="E145" s="17" t="s">
        <v>1</v>
      </c>
      <c r="F145" s="297">
        <v>0</v>
      </c>
      <c r="G145" s="38"/>
      <c r="H145" s="44"/>
    </row>
    <row r="146" s="2" customFormat="1" ht="16.8" customHeight="1">
      <c r="A146" s="38"/>
      <c r="B146" s="44"/>
      <c r="C146" s="296" t="s">
        <v>1</v>
      </c>
      <c r="D146" s="296" t="s">
        <v>955</v>
      </c>
      <c r="E146" s="17" t="s">
        <v>1</v>
      </c>
      <c r="F146" s="297">
        <v>23.039999999999999</v>
      </c>
      <c r="G146" s="38"/>
      <c r="H146" s="44"/>
    </row>
    <row r="147" s="2" customFormat="1" ht="16.8" customHeight="1">
      <c r="A147" s="38"/>
      <c r="B147" s="44"/>
      <c r="C147" s="298" t="s">
        <v>949</v>
      </c>
      <c r="D147" s="38"/>
      <c r="E147" s="38"/>
      <c r="F147" s="38"/>
      <c r="G147" s="38"/>
      <c r="H147" s="44"/>
    </row>
    <row r="148" s="2" customFormat="1">
      <c r="A148" s="38"/>
      <c r="B148" s="44"/>
      <c r="C148" s="296" t="s">
        <v>285</v>
      </c>
      <c r="D148" s="296" t="s">
        <v>286</v>
      </c>
      <c r="E148" s="17" t="s">
        <v>140</v>
      </c>
      <c r="F148" s="297">
        <v>23.039999999999999</v>
      </c>
      <c r="G148" s="38"/>
      <c r="H148" s="44"/>
    </row>
    <row r="149" s="2" customFormat="1">
      <c r="A149" s="38"/>
      <c r="B149" s="44"/>
      <c r="C149" s="296" t="s">
        <v>293</v>
      </c>
      <c r="D149" s="296" t="s">
        <v>294</v>
      </c>
      <c r="E149" s="17" t="s">
        <v>140</v>
      </c>
      <c r="F149" s="297">
        <v>444.29000000000002</v>
      </c>
      <c r="G149" s="38"/>
      <c r="H149" s="44"/>
    </row>
    <row r="150" s="2" customFormat="1" ht="16.8" customHeight="1">
      <c r="A150" s="38"/>
      <c r="B150" s="44"/>
      <c r="C150" s="296" t="s">
        <v>308</v>
      </c>
      <c r="D150" s="296" t="s">
        <v>309</v>
      </c>
      <c r="E150" s="17" t="s">
        <v>140</v>
      </c>
      <c r="F150" s="297">
        <v>20.832000000000001</v>
      </c>
      <c r="G150" s="38"/>
      <c r="H150" s="44"/>
    </row>
    <row r="151" s="2" customFormat="1" ht="16.8" customHeight="1">
      <c r="A151" s="38"/>
      <c r="B151" s="44"/>
      <c r="C151" s="292" t="s">
        <v>158</v>
      </c>
      <c r="D151" s="293" t="s">
        <v>159</v>
      </c>
      <c r="E151" s="294" t="s">
        <v>108</v>
      </c>
      <c r="F151" s="295">
        <v>260</v>
      </c>
      <c r="G151" s="38"/>
      <c r="H151" s="44"/>
    </row>
    <row r="152" s="2" customFormat="1" ht="16.8" customHeight="1">
      <c r="A152" s="38"/>
      <c r="B152" s="44"/>
      <c r="C152" s="296" t="s">
        <v>1</v>
      </c>
      <c r="D152" s="296" t="s">
        <v>956</v>
      </c>
      <c r="E152" s="17" t="s">
        <v>1</v>
      </c>
      <c r="F152" s="297">
        <v>260</v>
      </c>
      <c r="G152" s="38"/>
      <c r="H152" s="44"/>
    </row>
    <row r="153" s="2" customFormat="1" ht="16.8" customHeight="1">
      <c r="A153" s="38"/>
      <c r="B153" s="44"/>
      <c r="C153" s="298" t="s">
        <v>949</v>
      </c>
      <c r="D153" s="38"/>
      <c r="E153" s="38"/>
      <c r="F153" s="38"/>
      <c r="G153" s="38"/>
      <c r="H153" s="44"/>
    </row>
    <row r="154" s="2" customFormat="1" ht="16.8" customHeight="1">
      <c r="A154" s="38"/>
      <c r="B154" s="44"/>
      <c r="C154" s="296" t="s">
        <v>615</v>
      </c>
      <c r="D154" s="296" t="s">
        <v>616</v>
      </c>
      <c r="E154" s="17" t="s">
        <v>108</v>
      </c>
      <c r="F154" s="297">
        <v>260</v>
      </c>
      <c r="G154" s="38"/>
      <c r="H154" s="44"/>
    </row>
    <row r="155" s="2" customFormat="1" ht="16.8" customHeight="1">
      <c r="A155" s="38"/>
      <c r="B155" s="44"/>
      <c r="C155" s="296" t="s">
        <v>619</v>
      </c>
      <c r="D155" s="296" t="s">
        <v>620</v>
      </c>
      <c r="E155" s="17" t="s">
        <v>108</v>
      </c>
      <c r="F155" s="297">
        <v>260</v>
      </c>
      <c r="G155" s="38"/>
      <c r="H155" s="44"/>
    </row>
    <row r="156" s="2" customFormat="1" ht="16.8" customHeight="1">
      <c r="A156" s="38"/>
      <c r="B156" s="44"/>
      <c r="C156" s="296" t="s">
        <v>623</v>
      </c>
      <c r="D156" s="296" t="s">
        <v>624</v>
      </c>
      <c r="E156" s="17" t="s">
        <v>108</v>
      </c>
      <c r="F156" s="297">
        <v>260</v>
      </c>
      <c r="G156" s="38"/>
      <c r="H156" s="44"/>
    </row>
    <row r="157" s="2" customFormat="1" ht="16.8" customHeight="1">
      <c r="A157" s="38"/>
      <c r="B157" s="44"/>
      <c r="C157" s="292" t="s">
        <v>161</v>
      </c>
      <c r="D157" s="293" t="s">
        <v>162</v>
      </c>
      <c r="E157" s="294" t="s">
        <v>163</v>
      </c>
      <c r="F157" s="295">
        <v>3</v>
      </c>
      <c r="G157" s="38"/>
      <c r="H157" s="44"/>
    </row>
    <row r="158" s="2" customFormat="1" ht="16.8" customHeight="1">
      <c r="A158" s="38"/>
      <c r="B158" s="44"/>
      <c r="C158" s="296" t="s">
        <v>1</v>
      </c>
      <c r="D158" s="296" t="s">
        <v>951</v>
      </c>
      <c r="E158" s="17" t="s">
        <v>1</v>
      </c>
      <c r="F158" s="297">
        <v>0</v>
      </c>
      <c r="G158" s="38"/>
      <c r="H158" s="44"/>
    </row>
    <row r="159" s="2" customFormat="1" ht="16.8" customHeight="1">
      <c r="A159" s="38"/>
      <c r="B159" s="44"/>
      <c r="C159" s="296" t="s">
        <v>1</v>
      </c>
      <c r="D159" s="296" t="s">
        <v>98</v>
      </c>
      <c r="E159" s="17" t="s">
        <v>1</v>
      </c>
      <c r="F159" s="297">
        <v>3</v>
      </c>
      <c r="G159" s="38"/>
      <c r="H159" s="44"/>
    </row>
    <row r="160" s="2" customFormat="1" ht="16.8" customHeight="1">
      <c r="A160" s="38"/>
      <c r="B160" s="44"/>
      <c r="C160" s="298" t="s">
        <v>949</v>
      </c>
      <c r="D160" s="38"/>
      <c r="E160" s="38"/>
      <c r="F160" s="38"/>
      <c r="G160" s="38"/>
      <c r="H160" s="44"/>
    </row>
    <row r="161" s="2" customFormat="1" ht="16.8" customHeight="1">
      <c r="A161" s="38"/>
      <c r="B161" s="44"/>
      <c r="C161" s="296" t="s">
        <v>308</v>
      </c>
      <c r="D161" s="296" t="s">
        <v>309</v>
      </c>
      <c r="E161" s="17" t="s">
        <v>140</v>
      </c>
      <c r="F161" s="297">
        <v>20.832000000000001</v>
      </c>
      <c r="G161" s="38"/>
      <c r="H161" s="44"/>
    </row>
    <row r="162" s="2" customFormat="1" ht="16.8" customHeight="1">
      <c r="A162" s="38"/>
      <c r="B162" s="44"/>
      <c r="C162" s="296" t="s">
        <v>441</v>
      </c>
      <c r="D162" s="296" t="s">
        <v>442</v>
      </c>
      <c r="E162" s="17" t="s">
        <v>163</v>
      </c>
      <c r="F162" s="297">
        <v>3</v>
      </c>
      <c r="G162" s="38"/>
      <c r="H162" s="44"/>
    </row>
    <row r="163" s="2" customFormat="1" ht="16.8" customHeight="1">
      <c r="A163" s="38"/>
      <c r="B163" s="44"/>
      <c r="C163" s="296" t="s">
        <v>482</v>
      </c>
      <c r="D163" s="296" t="s">
        <v>483</v>
      </c>
      <c r="E163" s="17" t="s">
        <v>163</v>
      </c>
      <c r="F163" s="297">
        <v>3</v>
      </c>
      <c r="G163" s="38"/>
      <c r="H163" s="44"/>
    </row>
    <row r="164" s="2" customFormat="1" ht="16.8" customHeight="1">
      <c r="A164" s="38"/>
      <c r="B164" s="44"/>
      <c r="C164" s="296" t="s">
        <v>486</v>
      </c>
      <c r="D164" s="296" t="s">
        <v>487</v>
      </c>
      <c r="E164" s="17" t="s">
        <v>163</v>
      </c>
      <c r="F164" s="297">
        <v>3</v>
      </c>
      <c r="G164" s="38"/>
      <c r="H164" s="44"/>
    </row>
    <row r="165" s="2" customFormat="1" ht="16.8" customHeight="1">
      <c r="A165" s="38"/>
      <c r="B165" s="44"/>
      <c r="C165" s="296" t="s">
        <v>445</v>
      </c>
      <c r="D165" s="296" t="s">
        <v>446</v>
      </c>
      <c r="E165" s="17" t="s">
        <v>163</v>
      </c>
      <c r="F165" s="297">
        <v>3</v>
      </c>
      <c r="G165" s="38"/>
      <c r="H165" s="44"/>
    </row>
    <row r="166" s="2" customFormat="1" ht="16.8" customHeight="1">
      <c r="A166" s="38"/>
      <c r="B166" s="44"/>
      <c r="C166" s="296" t="s">
        <v>449</v>
      </c>
      <c r="D166" s="296" t="s">
        <v>450</v>
      </c>
      <c r="E166" s="17" t="s">
        <v>163</v>
      </c>
      <c r="F166" s="297">
        <v>3</v>
      </c>
      <c r="G166" s="38"/>
      <c r="H166" s="44"/>
    </row>
    <row r="167" s="2" customFormat="1" ht="16.8" customHeight="1">
      <c r="A167" s="38"/>
      <c r="B167" s="44"/>
      <c r="C167" s="292" t="s">
        <v>164</v>
      </c>
      <c r="D167" s="293" t="s">
        <v>165</v>
      </c>
      <c r="E167" s="294" t="s">
        <v>163</v>
      </c>
      <c r="F167" s="295">
        <v>16</v>
      </c>
      <c r="G167" s="38"/>
      <c r="H167" s="44"/>
    </row>
    <row r="168" s="2" customFormat="1" ht="16.8" customHeight="1">
      <c r="A168" s="38"/>
      <c r="B168" s="44"/>
      <c r="C168" s="296" t="s">
        <v>1</v>
      </c>
      <c r="D168" s="296" t="s">
        <v>951</v>
      </c>
      <c r="E168" s="17" t="s">
        <v>1</v>
      </c>
      <c r="F168" s="297">
        <v>0</v>
      </c>
      <c r="G168" s="38"/>
      <c r="H168" s="44"/>
    </row>
    <row r="169" s="2" customFormat="1" ht="16.8" customHeight="1">
      <c r="A169" s="38"/>
      <c r="B169" s="44"/>
      <c r="C169" s="296" t="s">
        <v>1</v>
      </c>
      <c r="D169" s="296" t="s">
        <v>166</v>
      </c>
      <c r="E169" s="17" t="s">
        <v>1</v>
      </c>
      <c r="F169" s="297">
        <v>16</v>
      </c>
      <c r="G169" s="38"/>
      <c r="H169" s="44"/>
    </row>
    <row r="170" s="2" customFormat="1" ht="16.8" customHeight="1">
      <c r="A170" s="38"/>
      <c r="B170" s="44"/>
      <c r="C170" s="298" t="s">
        <v>949</v>
      </c>
      <c r="D170" s="38"/>
      <c r="E170" s="38"/>
      <c r="F170" s="38"/>
      <c r="G170" s="38"/>
      <c r="H170" s="44"/>
    </row>
    <row r="171" s="2" customFormat="1" ht="16.8" customHeight="1">
      <c r="A171" s="38"/>
      <c r="B171" s="44"/>
      <c r="C171" s="296" t="s">
        <v>280</v>
      </c>
      <c r="D171" s="296" t="s">
        <v>281</v>
      </c>
      <c r="E171" s="17" t="s">
        <v>140</v>
      </c>
      <c r="F171" s="297">
        <v>8</v>
      </c>
      <c r="G171" s="38"/>
      <c r="H171" s="44"/>
    </row>
    <row r="172" s="2" customFormat="1" ht="16.8" customHeight="1">
      <c r="A172" s="38"/>
      <c r="B172" s="44"/>
      <c r="C172" s="296" t="s">
        <v>453</v>
      </c>
      <c r="D172" s="296" t="s">
        <v>454</v>
      </c>
      <c r="E172" s="17" t="s">
        <v>163</v>
      </c>
      <c r="F172" s="297">
        <v>16</v>
      </c>
      <c r="G172" s="38"/>
      <c r="H172" s="44"/>
    </row>
    <row r="173" s="2" customFormat="1" ht="16.8" customHeight="1">
      <c r="A173" s="38"/>
      <c r="B173" s="44"/>
      <c r="C173" s="296" t="s">
        <v>477</v>
      </c>
      <c r="D173" s="296" t="s">
        <v>478</v>
      </c>
      <c r="E173" s="17" t="s">
        <v>163</v>
      </c>
      <c r="F173" s="297">
        <v>16</v>
      </c>
      <c r="G173" s="38"/>
      <c r="H173" s="44"/>
    </row>
    <row r="174" s="2" customFormat="1" ht="16.8" customHeight="1">
      <c r="A174" s="38"/>
      <c r="B174" s="44"/>
      <c r="C174" s="296" t="s">
        <v>457</v>
      </c>
      <c r="D174" s="296" t="s">
        <v>458</v>
      </c>
      <c r="E174" s="17" t="s">
        <v>163</v>
      </c>
      <c r="F174" s="297">
        <v>16</v>
      </c>
      <c r="G174" s="38"/>
      <c r="H174" s="44"/>
    </row>
    <row r="175" s="2" customFormat="1" ht="16.8" customHeight="1">
      <c r="A175" s="38"/>
      <c r="B175" s="44"/>
      <c r="C175" s="296" t="s">
        <v>461</v>
      </c>
      <c r="D175" s="296" t="s">
        <v>462</v>
      </c>
      <c r="E175" s="17" t="s">
        <v>163</v>
      </c>
      <c r="F175" s="297">
        <v>16</v>
      </c>
      <c r="G175" s="38"/>
      <c r="H175" s="44"/>
    </row>
    <row r="176" s="2" customFormat="1" ht="16.8" customHeight="1">
      <c r="A176" s="38"/>
      <c r="B176" s="44"/>
      <c r="C176" s="296" t="s">
        <v>465</v>
      </c>
      <c r="D176" s="296" t="s">
        <v>466</v>
      </c>
      <c r="E176" s="17" t="s">
        <v>163</v>
      </c>
      <c r="F176" s="297">
        <v>16</v>
      </c>
      <c r="G176" s="38"/>
      <c r="H176" s="44"/>
    </row>
    <row r="177" s="2" customFormat="1" ht="16.8" customHeight="1">
      <c r="A177" s="38"/>
      <c r="B177" s="44"/>
      <c r="C177" s="296" t="s">
        <v>469</v>
      </c>
      <c r="D177" s="296" t="s">
        <v>470</v>
      </c>
      <c r="E177" s="17" t="s">
        <v>163</v>
      </c>
      <c r="F177" s="297">
        <v>16</v>
      </c>
      <c r="G177" s="38"/>
      <c r="H177" s="44"/>
    </row>
    <row r="178" s="2" customFormat="1" ht="16.8" customHeight="1">
      <c r="A178" s="38"/>
      <c r="B178" s="44"/>
      <c r="C178" s="296" t="s">
        <v>473</v>
      </c>
      <c r="D178" s="296" t="s">
        <v>474</v>
      </c>
      <c r="E178" s="17" t="s">
        <v>163</v>
      </c>
      <c r="F178" s="297">
        <v>16</v>
      </c>
      <c r="G178" s="38"/>
      <c r="H178" s="44"/>
    </row>
    <row r="179" s="2" customFormat="1" ht="16.8" customHeight="1">
      <c r="A179" s="38"/>
      <c r="B179" s="44"/>
      <c r="C179" s="292" t="s">
        <v>167</v>
      </c>
      <c r="D179" s="293" t="s">
        <v>168</v>
      </c>
      <c r="E179" s="294" t="s">
        <v>108</v>
      </c>
      <c r="F179" s="295">
        <v>387</v>
      </c>
      <c r="G179" s="38"/>
      <c r="H179" s="44"/>
    </row>
    <row r="180" s="2" customFormat="1" ht="16.8" customHeight="1">
      <c r="A180" s="38"/>
      <c r="B180" s="44"/>
      <c r="C180" s="296" t="s">
        <v>167</v>
      </c>
      <c r="D180" s="296" t="s">
        <v>549</v>
      </c>
      <c r="E180" s="17" t="s">
        <v>1</v>
      </c>
      <c r="F180" s="297">
        <v>387</v>
      </c>
      <c r="G180" s="38"/>
      <c r="H180" s="44"/>
    </row>
    <row r="181" s="2" customFormat="1" ht="16.8" customHeight="1">
      <c r="A181" s="38"/>
      <c r="B181" s="44"/>
      <c r="C181" s="298" t="s">
        <v>949</v>
      </c>
      <c r="D181" s="38"/>
      <c r="E181" s="38"/>
      <c r="F181" s="38"/>
      <c r="G181" s="38"/>
      <c r="H181" s="44"/>
    </row>
    <row r="182" s="2" customFormat="1" ht="16.8" customHeight="1">
      <c r="A182" s="38"/>
      <c r="B182" s="44"/>
      <c r="C182" s="296" t="s">
        <v>546</v>
      </c>
      <c r="D182" s="296" t="s">
        <v>547</v>
      </c>
      <c r="E182" s="17" t="s">
        <v>108</v>
      </c>
      <c r="F182" s="297">
        <v>387</v>
      </c>
      <c r="G182" s="38"/>
      <c r="H182" s="44"/>
    </row>
    <row r="183" s="2" customFormat="1" ht="16.8" customHeight="1">
      <c r="A183" s="38"/>
      <c r="B183" s="44"/>
      <c r="C183" s="296" t="s">
        <v>528</v>
      </c>
      <c r="D183" s="296" t="s">
        <v>529</v>
      </c>
      <c r="E183" s="17" t="s">
        <v>108</v>
      </c>
      <c r="F183" s="297">
        <v>387</v>
      </c>
      <c r="G183" s="38"/>
      <c r="H183" s="44"/>
    </row>
    <row r="184" s="2" customFormat="1" ht="16.8" customHeight="1">
      <c r="A184" s="38"/>
      <c r="B184" s="44"/>
      <c r="C184" s="296" t="s">
        <v>561</v>
      </c>
      <c r="D184" s="296" t="s">
        <v>562</v>
      </c>
      <c r="E184" s="17" t="s">
        <v>108</v>
      </c>
      <c r="F184" s="297">
        <v>786</v>
      </c>
      <c r="G184" s="38"/>
      <c r="H184" s="44"/>
    </row>
    <row r="185" s="2" customFormat="1" ht="16.8" customHeight="1">
      <c r="A185" s="38"/>
      <c r="B185" s="44"/>
      <c r="C185" s="292" t="s">
        <v>170</v>
      </c>
      <c r="D185" s="293" t="s">
        <v>171</v>
      </c>
      <c r="E185" s="294" t="s">
        <v>108</v>
      </c>
      <c r="F185" s="295">
        <v>139</v>
      </c>
      <c r="G185" s="38"/>
      <c r="H185" s="44"/>
    </row>
    <row r="186" s="2" customFormat="1" ht="16.8" customHeight="1">
      <c r="A186" s="38"/>
      <c r="B186" s="44"/>
      <c r="C186" s="296" t="s">
        <v>170</v>
      </c>
      <c r="D186" s="296" t="s">
        <v>539</v>
      </c>
      <c r="E186" s="17" t="s">
        <v>1</v>
      </c>
      <c r="F186" s="297">
        <v>139</v>
      </c>
      <c r="G186" s="38"/>
      <c r="H186" s="44"/>
    </row>
    <row r="187" s="2" customFormat="1" ht="16.8" customHeight="1">
      <c r="A187" s="38"/>
      <c r="B187" s="44"/>
      <c r="C187" s="298" t="s">
        <v>949</v>
      </c>
      <c r="D187" s="38"/>
      <c r="E187" s="38"/>
      <c r="F187" s="38"/>
      <c r="G187" s="38"/>
      <c r="H187" s="44"/>
    </row>
    <row r="188" s="2" customFormat="1" ht="16.8" customHeight="1">
      <c r="A188" s="38"/>
      <c r="B188" s="44"/>
      <c r="C188" s="296" t="s">
        <v>536</v>
      </c>
      <c r="D188" s="296" t="s">
        <v>537</v>
      </c>
      <c r="E188" s="17" t="s">
        <v>108</v>
      </c>
      <c r="F188" s="297">
        <v>139</v>
      </c>
      <c r="G188" s="38"/>
      <c r="H188" s="44"/>
    </row>
    <row r="189" s="2" customFormat="1" ht="16.8" customHeight="1">
      <c r="A189" s="38"/>
      <c r="B189" s="44"/>
      <c r="C189" s="296" t="s">
        <v>519</v>
      </c>
      <c r="D189" s="296" t="s">
        <v>520</v>
      </c>
      <c r="E189" s="17" t="s">
        <v>108</v>
      </c>
      <c r="F189" s="297">
        <v>139</v>
      </c>
      <c r="G189" s="38"/>
      <c r="H189" s="44"/>
    </row>
    <row r="190" s="2" customFormat="1" ht="16.8" customHeight="1">
      <c r="A190" s="38"/>
      <c r="B190" s="44"/>
      <c r="C190" s="296" t="s">
        <v>561</v>
      </c>
      <c r="D190" s="296" t="s">
        <v>562</v>
      </c>
      <c r="E190" s="17" t="s">
        <v>108</v>
      </c>
      <c r="F190" s="297">
        <v>786</v>
      </c>
      <c r="G190" s="38"/>
      <c r="H190" s="44"/>
    </row>
    <row r="191" s="2" customFormat="1" ht="16.8" customHeight="1">
      <c r="A191" s="38"/>
      <c r="B191" s="44"/>
      <c r="C191" s="292" t="s">
        <v>173</v>
      </c>
      <c r="D191" s="293" t="s">
        <v>174</v>
      </c>
      <c r="E191" s="294" t="s">
        <v>96</v>
      </c>
      <c r="F191" s="295">
        <v>22</v>
      </c>
      <c r="G191" s="38"/>
      <c r="H191" s="44"/>
    </row>
    <row r="192" s="2" customFormat="1" ht="16.8" customHeight="1">
      <c r="A192" s="38"/>
      <c r="B192" s="44"/>
      <c r="C192" s="296" t="s">
        <v>173</v>
      </c>
      <c r="D192" s="296" t="s">
        <v>554</v>
      </c>
      <c r="E192" s="17" t="s">
        <v>1</v>
      </c>
      <c r="F192" s="297">
        <v>22</v>
      </c>
      <c r="G192" s="38"/>
      <c r="H192" s="44"/>
    </row>
    <row r="193" s="2" customFormat="1" ht="16.8" customHeight="1">
      <c r="A193" s="38"/>
      <c r="B193" s="44"/>
      <c r="C193" s="298" t="s">
        <v>949</v>
      </c>
      <c r="D193" s="38"/>
      <c r="E193" s="38"/>
      <c r="F193" s="38"/>
      <c r="G193" s="38"/>
      <c r="H193" s="44"/>
    </row>
    <row r="194" s="2" customFormat="1" ht="16.8" customHeight="1">
      <c r="A194" s="38"/>
      <c r="B194" s="44"/>
      <c r="C194" s="296" t="s">
        <v>551</v>
      </c>
      <c r="D194" s="296" t="s">
        <v>552</v>
      </c>
      <c r="E194" s="17" t="s">
        <v>96</v>
      </c>
      <c r="F194" s="297">
        <v>22</v>
      </c>
      <c r="G194" s="38"/>
      <c r="H194" s="44"/>
    </row>
    <row r="195" s="2" customFormat="1" ht="16.8" customHeight="1">
      <c r="A195" s="38"/>
      <c r="B195" s="44"/>
      <c r="C195" s="296" t="s">
        <v>532</v>
      </c>
      <c r="D195" s="296" t="s">
        <v>533</v>
      </c>
      <c r="E195" s="17" t="s">
        <v>96</v>
      </c>
      <c r="F195" s="297">
        <v>22</v>
      </c>
      <c r="G195" s="38"/>
      <c r="H195" s="44"/>
    </row>
    <row r="196" s="2" customFormat="1" ht="16.8" customHeight="1">
      <c r="A196" s="38"/>
      <c r="B196" s="44"/>
      <c r="C196" s="296" t="s">
        <v>566</v>
      </c>
      <c r="D196" s="296" t="s">
        <v>567</v>
      </c>
      <c r="E196" s="17" t="s">
        <v>96</v>
      </c>
      <c r="F196" s="297">
        <v>199</v>
      </c>
      <c r="G196" s="38"/>
      <c r="H196" s="44"/>
    </row>
    <row r="197" s="2" customFormat="1" ht="16.8" customHeight="1">
      <c r="A197" s="38"/>
      <c r="B197" s="44"/>
      <c r="C197" s="292" t="s">
        <v>176</v>
      </c>
      <c r="D197" s="293" t="s">
        <v>177</v>
      </c>
      <c r="E197" s="294" t="s">
        <v>108</v>
      </c>
      <c r="F197" s="295">
        <v>260</v>
      </c>
      <c r="G197" s="38"/>
      <c r="H197" s="44"/>
    </row>
    <row r="198" s="2" customFormat="1" ht="16.8" customHeight="1">
      <c r="A198" s="38"/>
      <c r="B198" s="44"/>
      <c r="C198" s="296" t="s">
        <v>176</v>
      </c>
      <c r="D198" s="296" t="s">
        <v>544</v>
      </c>
      <c r="E198" s="17" t="s">
        <v>1</v>
      </c>
      <c r="F198" s="297">
        <v>260</v>
      </c>
      <c r="G198" s="38"/>
      <c r="H198" s="44"/>
    </row>
    <row r="199" s="2" customFormat="1" ht="16.8" customHeight="1">
      <c r="A199" s="38"/>
      <c r="B199" s="44"/>
      <c r="C199" s="298" t="s">
        <v>949</v>
      </c>
      <c r="D199" s="38"/>
      <c r="E199" s="38"/>
      <c r="F199" s="38"/>
      <c r="G199" s="38"/>
      <c r="H199" s="44"/>
    </row>
    <row r="200" s="2" customFormat="1" ht="16.8" customHeight="1">
      <c r="A200" s="38"/>
      <c r="B200" s="44"/>
      <c r="C200" s="296" t="s">
        <v>541</v>
      </c>
      <c r="D200" s="296" t="s">
        <v>542</v>
      </c>
      <c r="E200" s="17" t="s">
        <v>108</v>
      </c>
      <c r="F200" s="297">
        <v>260</v>
      </c>
      <c r="G200" s="38"/>
      <c r="H200" s="44"/>
    </row>
    <row r="201" s="2" customFormat="1" ht="16.8" customHeight="1">
      <c r="A201" s="38"/>
      <c r="B201" s="44"/>
      <c r="C201" s="296" t="s">
        <v>524</v>
      </c>
      <c r="D201" s="296" t="s">
        <v>525</v>
      </c>
      <c r="E201" s="17" t="s">
        <v>108</v>
      </c>
      <c r="F201" s="297">
        <v>260</v>
      </c>
      <c r="G201" s="38"/>
      <c r="H201" s="44"/>
    </row>
    <row r="202" s="2" customFormat="1" ht="16.8" customHeight="1">
      <c r="A202" s="38"/>
      <c r="B202" s="44"/>
      <c r="C202" s="296" t="s">
        <v>561</v>
      </c>
      <c r="D202" s="296" t="s">
        <v>562</v>
      </c>
      <c r="E202" s="17" t="s">
        <v>108</v>
      </c>
      <c r="F202" s="297">
        <v>786</v>
      </c>
      <c r="G202" s="38"/>
      <c r="H202" s="44"/>
    </row>
    <row r="203" s="2" customFormat="1" ht="16.8" customHeight="1">
      <c r="A203" s="38"/>
      <c r="B203" s="44"/>
      <c r="C203" s="292" t="s">
        <v>178</v>
      </c>
      <c r="D203" s="293" t="s">
        <v>139</v>
      </c>
      <c r="E203" s="294" t="s">
        <v>140</v>
      </c>
      <c r="F203" s="295">
        <v>26.039999999999999</v>
      </c>
      <c r="G203" s="38"/>
      <c r="H203" s="44"/>
    </row>
    <row r="204" s="2" customFormat="1" ht="16.8" customHeight="1">
      <c r="A204" s="38"/>
      <c r="B204" s="44"/>
      <c r="C204" s="296" t="s">
        <v>1</v>
      </c>
      <c r="D204" s="296" t="s">
        <v>312</v>
      </c>
      <c r="E204" s="17" t="s">
        <v>1</v>
      </c>
      <c r="F204" s="297">
        <v>23.039999999999999</v>
      </c>
      <c r="G204" s="38"/>
      <c r="H204" s="44"/>
    </row>
    <row r="205" s="2" customFormat="1" ht="16.8" customHeight="1">
      <c r="A205" s="38"/>
      <c r="B205" s="44"/>
      <c r="C205" s="296" t="s">
        <v>1</v>
      </c>
      <c r="D205" s="296" t="s">
        <v>313</v>
      </c>
      <c r="E205" s="17" t="s">
        <v>1</v>
      </c>
      <c r="F205" s="297">
        <v>3</v>
      </c>
      <c r="G205" s="38"/>
      <c r="H205" s="44"/>
    </row>
    <row r="206" s="2" customFormat="1" ht="16.8" customHeight="1">
      <c r="A206" s="38"/>
      <c r="B206" s="44"/>
      <c r="C206" s="296" t="s">
        <v>178</v>
      </c>
      <c r="D206" s="296" t="s">
        <v>314</v>
      </c>
      <c r="E206" s="17" t="s">
        <v>1</v>
      </c>
      <c r="F206" s="297">
        <v>26.039999999999999</v>
      </c>
      <c r="G206" s="38"/>
      <c r="H206" s="44"/>
    </row>
    <row r="207" s="2" customFormat="1" ht="16.8" customHeight="1">
      <c r="A207" s="38"/>
      <c r="B207" s="44"/>
      <c r="C207" s="298" t="s">
        <v>949</v>
      </c>
      <c r="D207" s="38"/>
      <c r="E207" s="38"/>
      <c r="F207" s="38"/>
      <c r="G207" s="38"/>
      <c r="H207" s="44"/>
    </row>
    <row r="208" s="2" customFormat="1" ht="16.8" customHeight="1">
      <c r="A208" s="38"/>
      <c r="B208" s="44"/>
      <c r="C208" s="296" t="s">
        <v>308</v>
      </c>
      <c r="D208" s="296" t="s">
        <v>309</v>
      </c>
      <c r="E208" s="17" t="s">
        <v>140</v>
      </c>
      <c r="F208" s="297">
        <v>26.039999999999999</v>
      </c>
      <c r="G208" s="38"/>
      <c r="H208" s="44"/>
    </row>
    <row r="209" s="2" customFormat="1" ht="16.8" customHeight="1">
      <c r="A209" s="38"/>
      <c r="B209" s="44"/>
      <c r="C209" s="296" t="s">
        <v>323</v>
      </c>
      <c r="D209" s="296" t="s">
        <v>324</v>
      </c>
      <c r="E209" s="17" t="s">
        <v>299</v>
      </c>
      <c r="F209" s="297">
        <v>41.832000000000001</v>
      </c>
      <c r="G209" s="38"/>
      <c r="H209" s="44"/>
    </row>
    <row r="210" s="2" customFormat="1" ht="16.8" customHeight="1">
      <c r="A210" s="38"/>
      <c r="B210" s="44"/>
      <c r="C210" s="292" t="s">
        <v>180</v>
      </c>
      <c r="D210" s="293" t="s">
        <v>181</v>
      </c>
      <c r="E210" s="294" t="s">
        <v>96</v>
      </c>
      <c r="F210" s="295">
        <v>191</v>
      </c>
      <c r="G210" s="38"/>
      <c r="H210" s="44"/>
    </row>
    <row r="211" s="2" customFormat="1" ht="16.8" customHeight="1">
      <c r="A211" s="38"/>
      <c r="B211" s="44"/>
      <c r="C211" s="296" t="s">
        <v>1</v>
      </c>
      <c r="D211" s="296" t="s">
        <v>951</v>
      </c>
      <c r="E211" s="17" t="s">
        <v>1</v>
      </c>
      <c r="F211" s="297">
        <v>0</v>
      </c>
      <c r="G211" s="38"/>
      <c r="H211" s="44"/>
    </row>
    <row r="212" s="2" customFormat="1" ht="16.8" customHeight="1">
      <c r="A212" s="38"/>
      <c r="B212" s="44"/>
      <c r="C212" s="296" t="s">
        <v>1</v>
      </c>
      <c r="D212" s="296" t="s">
        <v>182</v>
      </c>
      <c r="E212" s="17" t="s">
        <v>1</v>
      </c>
      <c r="F212" s="297">
        <v>191</v>
      </c>
      <c r="G212" s="38"/>
      <c r="H212" s="44"/>
    </row>
    <row r="213" s="2" customFormat="1" ht="16.8" customHeight="1">
      <c r="A213" s="38"/>
      <c r="B213" s="44"/>
      <c r="C213" s="298" t="s">
        <v>949</v>
      </c>
      <c r="D213" s="38"/>
      <c r="E213" s="38"/>
      <c r="F213" s="38"/>
      <c r="G213" s="38"/>
      <c r="H213" s="44"/>
    </row>
    <row r="214" s="2" customFormat="1" ht="16.8" customHeight="1">
      <c r="A214" s="38"/>
      <c r="B214" s="44"/>
      <c r="C214" s="296" t="s">
        <v>330</v>
      </c>
      <c r="D214" s="296" t="s">
        <v>331</v>
      </c>
      <c r="E214" s="17" t="s">
        <v>96</v>
      </c>
      <c r="F214" s="297">
        <v>191</v>
      </c>
      <c r="G214" s="38"/>
      <c r="H214" s="44"/>
    </row>
    <row r="215" s="2" customFormat="1" ht="16.8" customHeight="1">
      <c r="A215" s="38"/>
      <c r="B215" s="44"/>
      <c r="C215" s="296" t="s">
        <v>340</v>
      </c>
      <c r="D215" s="296" t="s">
        <v>341</v>
      </c>
      <c r="E215" s="17" t="s">
        <v>96</v>
      </c>
      <c r="F215" s="297">
        <v>191</v>
      </c>
      <c r="G215" s="38"/>
      <c r="H215" s="44"/>
    </row>
    <row r="216" s="2" customFormat="1" ht="16.8" customHeight="1">
      <c r="A216" s="38"/>
      <c r="B216" s="44"/>
      <c r="C216" s="296" t="s">
        <v>351</v>
      </c>
      <c r="D216" s="296" t="s">
        <v>352</v>
      </c>
      <c r="E216" s="17" t="s">
        <v>96</v>
      </c>
      <c r="F216" s="297">
        <v>191</v>
      </c>
      <c r="G216" s="38"/>
      <c r="H216" s="44"/>
    </row>
    <row r="217" s="2" customFormat="1" ht="16.8" customHeight="1">
      <c r="A217" s="38"/>
      <c r="B217" s="44"/>
      <c r="C217" s="296" t="s">
        <v>334</v>
      </c>
      <c r="D217" s="296" t="s">
        <v>335</v>
      </c>
      <c r="E217" s="17" t="s">
        <v>336</v>
      </c>
      <c r="F217" s="297">
        <v>3.8199999999999998</v>
      </c>
      <c r="G217" s="38"/>
      <c r="H217" s="44"/>
    </row>
    <row r="218" s="2" customFormat="1" ht="16.8" customHeight="1">
      <c r="A218" s="38"/>
      <c r="B218" s="44"/>
      <c r="C218" s="296" t="s">
        <v>344</v>
      </c>
      <c r="D218" s="296" t="s">
        <v>345</v>
      </c>
      <c r="E218" s="17" t="s">
        <v>299</v>
      </c>
      <c r="F218" s="297">
        <v>66.849999999999994</v>
      </c>
      <c r="G218" s="38"/>
      <c r="H218" s="44"/>
    </row>
    <row r="219" s="2" customFormat="1" ht="26.4" customHeight="1">
      <c r="A219" s="38"/>
      <c r="B219" s="44"/>
      <c r="C219" s="291" t="s">
        <v>957</v>
      </c>
      <c r="D219" s="291" t="s">
        <v>89</v>
      </c>
      <c r="E219" s="38"/>
      <c r="F219" s="38"/>
      <c r="G219" s="38"/>
      <c r="H219" s="44"/>
    </row>
    <row r="220" s="2" customFormat="1" ht="16.8" customHeight="1">
      <c r="A220" s="38"/>
      <c r="B220" s="44"/>
      <c r="C220" s="292" t="s">
        <v>690</v>
      </c>
      <c r="D220" s="293" t="s">
        <v>691</v>
      </c>
      <c r="E220" s="294" t="s">
        <v>108</v>
      </c>
      <c r="F220" s="295">
        <v>710</v>
      </c>
      <c r="G220" s="38"/>
      <c r="H220" s="44"/>
    </row>
    <row r="221" s="2" customFormat="1" ht="16.8" customHeight="1">
      <c r="A221" s="38"/>
      <c r="B221" s="44"/>
      <c r="C221" s="296" t="s">
        <v>1</v>
      </c>
      <c r="D221" s="296" t="s">
        <v>692</v>
      </c>
      <c r="E221" s="17" t="s">
        <v>1</v>
      </c>
      <c r="F221" s="297">
        <v>710</v>
      </c>
      <c r="G221" s="38"/>
      <c r="H221" s="44"/>
    </row>
    <row r="222" s="2" customFormat="1" ht="16.8" customHeight="1">
      <c r="A222" s="38"/>
      <c r="B222" s="44"/>
      <c r="C222" s="298" t="s">
        <v>949</v>
      </c>
      <c r="D222" s="38"/>
      <c r="E222" s="38"/>
      <c r="F222" s="38"/>
      <c r="G222" s="38"/>
      <c r="H222" s="44"/>
    </row>
    <row r="223" s="2" customFormat="1">
      <c r="A223" s="38"/>
      <c r="B223" s="44"/>
      <c r="C223" s="296" t="s">
        <v>764</v>
      </c>
      <c r="D223" s="296" t="s">
        <v>765</v>
      </c>
      <c r="E223" s="17" t="s">
        <v>108</v>
      </c>
      <c r="F223" s="297">
        <v>710</v>
      </c>
      <c r="G223" s="38"/>
      <c r="H223" s="44"/>
    </row>
    <row r="224" s="2" customFormat="1" ht="16.8" customHeight="1">
      <c r="A224" s="38"/>
      <c r="B224" s="44"/>
      <c r="C224" s="296" t="s">
        <v>772</v>
      </c>
      <c r="D224" s="296" t="s">
        <v>773</v>
      </c>
      <c r="E224" s="17" t="s">
        <v>108</v>
      </c>
      <c r="F224" s="297">
        <v>710</v>
      </c>
      <c r="G224" s="38"/>
      <c r="H224" s="44"/>
    </row>
    <row r="225" s="2" customFormat="1" ht="16.8" customHeight="1">
      <c r="A225" s="38"/>
      <c r="B225" s="44"/>
      <c r="C225" s="296" t="s">
        <v>796</v>
      </c>
      <c r="D225" s="296" t="s">
        <v>797</v>
      </c>
      <c r="E225" s="17" t="s">
        <v>798</v>
      </c>
      <c r="F225" s="297">
        <v>0.70999999999999996</v>
      </c>
      <c r="G225" s="38"/>
      <c r="H225" s="44"/>
    </row>
    <row r="226" s="2" customFormat="1" ht="16.8" customHeight="1">
      <c r="A226" s="38"/>
      <c r="B226" s="44"/>
      <c r="C226" s="296" t="s">
        <v>845</v>
      </c>
      <c r="D226" s="296" t="s">
        <v>846</v>
      </c>
      <c r="E226" s="17" t="s">
        <v>108</v>
      </c>
      <c r="F226" s="297">
        <v>710</v>
      </c>
      <c r="G226" s="38"/>
      <c r="H226" s="44"/>
    </row>
    <row r="227" s="2" customFormat="1" ht="16.8" customHeight="1">
      <c r="A227" s="38"/>
      <c r="B227" s="44"/>
      <c r="C227" s="292" t="s">
        <v>693</v>
      </c>
      <c r="D227" s="293" t="s">
        <v>694</v>
      </c>
      <c r="E227" s="294" t="s">
        <v>163</v>
      </c>
      <c r="F227" s="295">
        <v>15</v>
      </c>
      <c r="G227" s="38"/>
      <c r="H227" s="44"/>
    </row>
    <row r="228" s="2" customFormat="1" ht="16.8" customHeight="1">
      <c r="A228" s="38"/>
      <c r="B228" s="44"/>
      <c r="C228" s="296" t="s">
        <v>1</v>
      </c>
      <c r="D228" s="296" t="s">
        <v>8</v>
      </c>
      <c r="E228" s="17" t="s">
        <v>1</v>
      </c>
      <c r="F228" s="297">
        <v>15</v>
      </c>
      <c r="G228" s="38"/>
      <c r="H228" s="44"/>
    </row>
    <row r="229" s="2" customFormat="1" ht="16.8" customHeight="1">
      <c r="A229" s="38"/>
      <c r="B229" s="44"/>
      <c r="C229" s="298" t="s">
        <v>949</v>
      </c>
      <c r="D229" s="38"/>
      <c r="E229" s="38"/>
      <c r="F229" s="38"/>
      <c r="G229" s="38"/>
      <c r="H229" s="44"/>
    </row>
    <row r="230" s="2" customFormat="1" ht="16.8" customHeight="1">
      <c r="A230" s="38"/>
      <c r="B230" s="44"/>
      <c r="C230" s="296" t="s">
        <v>719</v>
      </c>
      <c r="D230" s="296" t="s">
        <v>720</v>
      </c>
      <c r="E230" s="17" t="s">
        <v>163</v>
      </c>
      <c r="F230" s="297">
        <v>75</v>
      </c>
      <c r="G230" s="38"/>
      <c r="H230" s="44"/>
    </row>
    <row r="231" s="2" customFormat="1" ht="16.8" customHeight="1">
      <c r="A231" s="38"/>
      <c r="B231" s="44"/>
      <c r="C231" s="296" t="s">
        <v>747</v>
      </c>
      <c r="D231" s="296" t="s">
        <v>748</v>
      </c>
      <c r="E231" s="17" t="s">
        <v>163</v>
      </c>
      <c r="F231" s="297">
        <v>15</v>
      </c>
      <c r="G231" s="38"/>
      <c r="H231" s="44"/>
    </row>
    <row r="232" s="2" customFormat="1" ht="16.8" customHeight="1">
      <c r="A232" s="38"/>
      <c r="B232" s="44"/>
      <c r="C232" s="296" t="s">
        <v>815</v>
      </c>
      <c r="D232" s="296" t="s">
        <v>816</v>
      </c>
      <c r="E232" s="17" t="s">
        <v>140</v>
      </c>
      <c r="F232" s="297">
        <v>15</v>
      </c>
      <c r="G232" s="38"/>
      <c r="H232" s="44"/>
    </row>
    <row r="233" s="2" customFormat="1" ht="16.8" customHeight="1">
      <c r="A233" s="38"/>
      <c r="B233" s="44"/>
      <c r="C233" s="296" t="s">
        <v>883</v>
      </c>
      <c r="D233" s="296" t="s">
        <v>884</v>
      </c>
      <c r="E233" s="17" t="s">
        <v>163</v>
      </c>
      <c r="F233" s="297">
        <v>15</v>
      </c>
      <c r="G233" s="38"/>
      <c r="H233" s="44"/>
    </row>
    <row r="234" s="2" customFormat="1" ht="16.8" customHeight="1">
      <c r="A234" s="38"/>
      <c r="B234" s="44"/>
      <c r="C234" s="296" t="s">
        <v>750</v>
      </c>
      <c r="D234" s="296" t="s">
        <v>751</v>
      </c>
      <c r="E234" s="17" t="s">
        <v>163</v>
      </c>
      <c r="F234" s="297">
        <v>15</v>
      </c>
      <c r="G234" s="38"/>
      <c r="H234" s="44"/>
    </row>
    <row r="235" s="2" customFormat="1" ht="16.8" customHeight="1">
      <c r="A235" s="38"/>
      <c r="B235" s="44"/>
      <c r="C235" s="292" t="s">
        <v>695</v>
      </c>
      <c r="D235" s="293" t="s">
        <v>696</v>
      </c>
      <c r="E235" s="294" t="s">
        <v>163</v>
      </c>
      <c r="F235" s="295">
        <v>41</v>
      </c>
      <c r="G235" s="38"/>
      <c r="H235" s="44"/>
    </row>
    <row r="236" s="2" customFormat="1" ht="16.8" customHeight="1">
      <c r="A236" s="38"/>
      <c r="B236" s="44"/>
      <c r="C236" s="296" t="s">
        <v>1</v>
      </c>
      <c r="D236" s="296" t="s">
        <v>404</v>
      </c>
      <c r="E236" s="17" t="s">
        <v>1</v>
      </c>
      <c r="F236" s="297">
        <v>41</v>
      </c>
      <c r="G236" s="38"/>
      <c r="H236" s="44"/>
    </row>
    <row r="237" s="2" customFormat="1" ht="16.8" customHeight="1">
      <c r="A237" s="38"/>
      <c r="B237" s="44"/>
      <c r="C237" s="298" t="s">
        <v>949</v>
      </c>
      <c r="D237" s="38"/>
      <c r="E237" s="38"/>
      <c r="F237" s="38"/>
      <c r="G237" s="38"/>
      <c r="H237" s="44"/>
    </row>
    <row r="238" s="2" customFormat="1" ht="16.8" customHeight="1">
      <c r="A238" s="38"/>
      <c r="B238" s="44"/>
      <c r="C238" s="296" t="s">
        <v>724</v>
      </c>
      <c r="D238" s="296" t="s">
        <v>725</v>
      </c>
      <c r="E238" s="17" t="s">
        <v>163</v>
      </c>
      <c r="F238" s="297">
        <v>164</v>
      </c>
      <c r="G238" s="38"/>
      <c r="H238" s="44"/>
    </row>
    <row r="239" s="2" customFormat="1">
      <c r="A239" s="38"/>
      <c r="B239" s="44"/>
      <c r="C239" s="296" t="s">
        <v>729</v>
      </c>
      <c r="D239" s="296" t="s">
        <v>730</v>
      </c>
      <c r="E239" s="17" t="s">
        <v>163</v>
      </c>
      <c r="F239" s="297">
        <v>41</v>
      </c>
      <c r="G239" s="38"/>
      <c r="H239" s="44"/>
    </row>
    <row r="240" s="2" customFormat="1" ht="16.8" customHeight="1">
      <c r="A240" s="38"/>
      <c r="B240" s="44"/>
      <c r="C240" s="296" t="s">
        <v>732</v>
      </c>
      <c r="D240" s="296" t="s">
        <v>733</v>
      </c>
      <c r="E240" s="17" t="s">
        <v>163</v>
      </c>
      <c r="F240" s="297">
        <v>41</v>
      </c>
      <c r="G240" s="38"/>
      <c r="H240" s="44"/>
    </row>
    <row r="241" s="2" customFormat="1" ht="16.8" customHeight="1">
      <c r="A241" s="38"/>
      <c r="B241" s="44"/>
      <c r="C241" s="292" t="s">
        <v>697</v>
      </c>
      <c r="D241" s="293" t="s">
        <v>698</v>
      </c>
      <c r="E241" s="294" t="s">
        <v>163</v>
      </c>
      <c r="F241" s="295">
        <v>15</v>
      </c>
      <c r="G241" s="38"/>
      <c r="H241" s="44"/>
    </row>
    <row r="242" s="2" customFormat="1" ht="16.8" customHeight="1">
      <c r="A242" s="38"/>
      <c r="B242" s="44"/>
      <c r="C242" s="296" t="s">
        <v>1</v>
      </c>
      <c r="D242" s="296" t="s">
        <v>8</v>
      </c>
      <c r="E242" s="17" t="s">
        <v>1</v>
      </c>
      <c r="F242" s="297">
        <v>15</v>
      </c>
      <c r="G242" s="38"/>
      <c r="H242" s="44"/>
    </row>
    <row r="243" s="2" customFormat="1" ht="16.8" customHeight="1">
      <c r="A243" s="38"/>
      <c r="B243" s="44"/>
      <c r="C243" s="298" t="s">
        <v>949</v>
      </c>
      <c r="D243" s="38"/>
      <c r="E243" s="38"/>
      <c r="F243" s="38"/>
      <c r="G243" s="38"/>
      <c r="H243" s="44"/>
    </row>
    <row r="244" s="2" customFormat="1" ht="16.8" customHeight="1">
      <c r="A244" s="38"/>
      <c r="B244" s="44"/>
      <c r="C244" s="296" t="s">
        <v>736</v>
      </c>
      <c r="D244" s="296" t="s">
        <v>737</v>
      </c>
      <c r="E244" s="17" t="s">
        <v>163</v>
      </c>
      <c r="F244" s="297">
        <v>15</v>
      </c>
      <c r="G244" s="38"/>
      <c r="H244" s="44"/>
    </row>
    <row r="245" s="2" customFormat="1" ht="16.8" customHeight="1">
      <c r="A245" s="38"/>
      <c r="B245" s="44"/>
      <c r="C245" s="296" t="s">
        <v>872</v>
      </c>
      <c r="D245" s="296" t="s">
        <v>873</v>
      </c>
      <c r="E245" s="17" t="s">
        <v>163</v>
      </c>
      <c r="F245" s="297">
        <v>15</v>
      </c>
      <c r="G245" s="38"/>
      <c r="H245" s="44"/>
    </row>
    <row r="246" s="2" customFormat="1" ht="16.8" customHeight="1">
      <c r="A246" s="38"/>
      <c r="B246" s="44"/>
      <c r="C246" s="296" t="s">
        <v>875</v>
      </c>
      <c r="D246" s="296" t="s">
        <v>876</v>
      </c>
      <c r="E246" s="17" t="s">
        <v>163</v>
      </c>
      <c r="F246" s="297">
        <v>15</v>
      </c>
      <c r="G246" s="38"/>
      <c r="H246" s="44"/>
    </row>
    <row r="247" s="2" customFormat="1" ht="16.8" customHeight="1">
      <c r="A247" s="38"/>
      <c r="B247" s="44"/>
      <c r="C247" s="296" t="s">
        <v>878</v>
      </c>
      <c r="D247" s="296" t="s">
        <v>879</v>
      </c>
      <c r="E247" s="17" t="s">
        <v>163</v>
      </c>
      <c r="F247" s="297">
        <v>15</v>
      </c>
      <c r="G247" s="38"/>
      <c r="H247" s="44"/>
    </row>
    <row r="248" s="2" customFormat="1" ht="16.8" customHeight="1">
      <c r="A248" s="38"/>
      <c r="B248" s="44"/>
      <c r="C248" s="296" t="s">
        <v>739</v>
      </c>
      <c r="D248" s="296" t="s">
        <v>740</v>
      </c>
      <c r="E248" s="17" t="s">
        <v>163</v>
      </c>
      <c r="F248" s="297">
        <v>15</v>
      </c>
      <c r="G248" s="38"/>
      <c r="H248" s="44"/>
    </row>
    <row r="249" s="2" customFormat="1" ht="16.8" customHeight="1">
      <c r="A249" s="38"/>
      <c r="B249" s="44"/>
      <c r="C249" s="292" t="s">
        <v>958</v>
      </c>
      <c r="D249" s="293" t="s">
        <v>959</v>
      </c>
      <c r="E249" s="294" t="s">
        <v>163</v>
      </c>
      <c r="F249" s="295">
        <v>0</v>
      </c>
      <c r="G249" s="38"/>
      <c r="H249" s="44"/>
    </row>
    <row r="250" s="2" customFormat="1" ht="16.8" customHeight="1">
      <c r="A250" s="38"/>
      <c r="B250" s="44"/>
      <c r="C250" s="292" t="s">
        <v>699</v>
      </c>
      <c r="D250" s="293" t="s">
        <v>700</v>
      </c>
      <c r="E250" s="294" t="s">
        <v>108</v>
      </c>
      <c r="F250" s="295">
        <v>150</v>
      </c>
      <c r="G250" s="38"/>
      <c r="H250" s="44"/>
    </row>
    <row r="251" s="2" customFormat="1" ht="16.8" customHeight="1">
      <c r="A251" s="38"/>
      <c r="B251" s="44"/>
      <c r="C251" s="296" t="s">
        <v>1</v>
      </c>
      <c r="D251" s="296" t="s">
        <v>701</v>
      </c>
      <c r="E251" s="17" t="s">
        <v>1</v>
      </c>
      <c r="F251" s="297">
        <v>150</v>
      </c>
      <c r="G251" s="38"/>
      <c r="H251" s="44"/>
    </row>
    <row r="252" s="2" customFormat="1" ht="16.8" customHeight="1">
      <c r="A252" s="38"/>
      <c r="B252" s="44"/>
      <c r="C252" s="298" t="s">
        <v>949</v>
      </c>
      <c r="D252" s="38"/>
      <c r="E252" s="38"/>
      <c r="F252" s="38"/>
      <c r="G252" s="38"/>
      <c r="H252" s="44"/>
    </row>
    <row r="253" s="2" customFormat="1" ht="16.8" customHeight="1">
      <c r="A253" s="38"/>
      <c r="B253" s="44"/>
      <c r="C253" s="296" t="s">
        <v>778</v>
      </c>
      <c r="D253" s="296" t="s">
        <v>779</v>
      </c>
      <c r="E253" s="17" t="s">
        <v>108</v>
      </c>
      <c r="F253" s="297">
        <v>150</v>
      </c>
      <c r="G253" s="38"/>
      <c r="H253" s="44"/>
    </row>
    <row r="254" s="2" customFormat="1" ht="16.8" customHeight="1">
      <c r="A254" s="38"/>
      <c r="B254" s="44"/>
      <c r="C254" s="292" t="s">
        <v>702</v>
      </c>
      <c r="D254" s="293" t="s">
        <v>703</v>
      </c>
      <c r="E254" s="294" t="s">
        <v>108</v>
      </c>
      <c r="F254" s="295">
        <v>440</v>
      </c>
      <c r="G254" s="38"/>
      <c r="H254" s="44"/>
    </row>
    <row r="255" s="2" customFormat="1" ht="16.8" customHeight="1">
      <c r="A255" s="38"/>
      <c r="B255" s="44"/>
      <c r="C255" s="296" t="s">
        <v>1</v>
      </c>
      <c r="D255" s="296" t="s">
        <v>704</v>
      </c>
      <c r="E255" s="17" t="s">
        <v>1</v>
      </c>
      <c r="F255" s="297">
        <v>440</v>
      </c>
      <c r="G255" s="38"/>
      <c r="H255" s="44"/>
    </row>
    <row r="256" s="2" customFormat="1" ht="16.8" customHeight="1">
      <c r="A256" s="38"/>
      <c r="B256" s="44"/>
      <c r="C256" s="298" t="s">
        <v>949</v>
      </c>
      <c r="D256" s="38"/>
      <c r="E256" s="38"/>
      <c r="F256" s="38"/>
      <c r="G256" s="38"/>
      <c r="H256" s="44"/>
    </row>
    <row r="257" s="2" customFormat="1" ht="16.8" customHeight="1">
      <c r="A257" s="38"/>
      <c r="B257" s="44"/>
      <c r="C257" s="296" t="s">
        <v>825</v>
      </c>
      <c r="D257" s="296" t="s">
        <v>826</v>
      </c>
      <c r="E257" s="17" t="s">
        <v>108</v>
      </c>
      <c r="F257" s="297">
        <v>440</v>
      </c>
      <c r="G257" s="38"/>
      <c r="H257" s="44"/>
    </row>
    <row r="258" s="2" customFormat="1">
      <c r="A258" s="38"/>
      <c r="B258" s="44"/>
      <c r="C258" s="296" t="s">
        <v>831</v>
      </c>
      <c r="D258" s="296" t="s">
        <v>832</v>
      </c>
      <c r="E258" s="17" t="s">
        <v>108</v>
      </c>
      <c r="F258" s="297">
        <v>440</v>
      </c>
      <c r="G258" s="38"/>
      <c r="H258" s="44"/>
    </row>
    <row r="259" s="2" customFormat="1" ht="16.8" customHeight="1">
      <c r="A259" s="38"/>
      <c r="B259" s="44"/>
      <c r="C259" s="296" t="s">
        <v>837</v>
      </c>
      <c r="D259" s="296" t="s">
        <v>838</v>
      </c>
      <c r="E259" s="17" t="s">
        <v>108</v>
      </c>
      <c r="F259" s="297">
        <v>550</v>
      </c>
      <c r="G259" s="38"/>
      <c r="H259" s="44"/>
    </row>
    <row r="260" s="2" customFormat="1" ht="16.8" customHeight="1">
      <c r="A260" s="38"/>
      <c r="B260" s="44"/>
      <c r="C260" s="292" t="s">
        <v>705</v>
      </c>
      <c r="D260" s="293" t="s">
        <v>706</v>
      </c>
      <c r="E260" s="294" t="s">
        <v>108</v>
      </c>
      <c r="F260" s="295">
        <v>110</v>
      </c>
      <c r="G260" s="38"/>
      <c r="H260" s="44"/>
    </row>
    <row r="261" s="2" customFormat="1" ht="16.8" customHeight="1">
      <c r="A261" s="38"/>
      <c r="B261" s="44"/>
      <c r="C261" s="296" t="s">
        <v>1</v>
      </c>
      <c r="D261" s="296" t="s">
        <v>707</v>
      </c>
      <c r="E261" s="17" t="s">
        <v>1</v>
      </c>
      <c r="F261" s="297">
        <v>110</v>
      </c>
      <c r="G261" s="38"/>
      <c r="H261" s="44"/>
    </row>
    <row r="262" s="2" customFormat="1" ht="16.8" customHeight="1">
      <c r="A262" s="38"/>
      <c r="B262" s="44"/>
      <c r="C262" s="298" t="s">
        <v>949</v>
      </c>
      <c r="D262" s="38"/>
      <c r="E262" s="38"/>
      <c r="F262" s="38"/>
      <c r="G262" s="38"/>
      <c r="H262" s="44"/>
    </row>
    <row r="263" s="2" customFormat="1" ht="16.8" customHeight="1">
      <c r="A263" s="38"/>
      <c r="B263" s="44"/>
      <c r="C263" s="296" t="s">
        <v>818</v>
      </c>
      <c r="D263" s="296" t="s">
        <v>819</v>
      </c>
      <c r="E263" s="17" t="s">
        <v>140</v>
      </c>
      <c r="F263" s="297">
        <v>11</v>
      </c>
      <c r="G263" s="38"/>
      <c r="H263" s="44"/>
    </row>
    <row r="264" s="2" customFormat="1" ht="16.8" customHeight="1">
      <c r="A264" s="38"/>
      <c r="B264" s="44"/>
      <c r="C264" s="296" t="s">
        <v>828</v>
      </c>
      <c r="D264" s="296" t="s">
        <v>829</v>
      </c>
      <c r="E264" s="17" t="s">
        <v>108</v>
      </c>
      <c r="F264" s="297">
        <v>110</v>
      </c>
      <c r="G264" s="38"/>
      <c r="H264" s="44"/>
    </row>
    <row r="265" s="2" customFormat="1" ht="16.8" customHeight="1">
      <c r="A265" s="38"/>
      <c r="B265" s="44"/>
      <c r="C265" s="296" t="s">
        <v>837</v>
      </c>
      <c r="D265" s="296" t="s">
        <v>838</v>
      </c>
      <c r="E265" s="17" t="s">
        <v>108</v>
      </c>
      <c r="F265" s="297">
        <v>550</v>
      </c>
      <c r="G265" s="38"/>
      <c r="H265" s="44"/>
    </row>
    <row r="266" s="2" customFormat="1" ht="16.8" customHeight="1">
      <c r="A266" s="38"/>
      <c r="B266" s="44"/>
      <c r="C266" s="292" t="s">
        <v>709</v>
      </c>
      <c r="D266" s="293" t="s">
        <v>710</v>
      </c>
      <c r="E266" s="294" t="s">
        <v>140</v>
      </c>
      <c r="F266" s="295">
        <v>4.3200000000000003</v>
      </c>
      <c r="G266" s="38"/>
      <c r="H266" s="44"/>
    </row>
    <row r="267" s="2" customFormat="1" ht="16.8" customHeight="1">
      <c r="A267" s="38"/>
      <c r="B267" s="44"/>
      <c r="C267" s="296" t="s">
        <v>1</v>
      </c>
      <c r="D267" s="296" t="s">
        <v>960</v>
      </c>
      <c r="E267" s="17" t="s">
        <v>1</v>
      </c>
      <c r="F267" s="297">
        <v>4.3200000000000003</v>
      </c>
      <c r="G267" s="38"/>
      <c r="H267" s="44"/>
    </row>
    <row r="268" s="2" customFormat="1" ht="16.8" customHeight="1">
      <c r="A268" s="38"/>
      <c r="B268" s="44"/>
      <c r="C268" s="298" t="s">
        <v>949</v>
      </c>
      <c r="D268" s="38"/>
      <c r="E268" s="38"/>
      <c r="F268" s="38"/>
      <c r="G268" s="38"/>
      <c r="H268" s="44"/>
    </row>
    <row r="269" s="2" customFormat="1" ht="16.8" customHeight="1">
      <c r="A269" s="38"/>
      <c r="B269" s="44"/>
      <c r="C269" s="296" t="s">
        <v>822</v>
      </c>
      <c r="D269" s="296" t="s">
        <v>823</v>
      </c>
      <c r="E269" s="17" t="s">
        <v>140</v>
      </c>
      <c r="F269" s="297">
        <v>4.3200000000000003</v>
      </c>
      <c r="G269" s="38"/>
      <c r="H269" s="44"/>
    </row>
    <row r="270" s="2" customFormat="1" ht="7.44" customHeight="1">
      <c r="A270" s="38"/>
      <c r="B270" s="172"/>
      <c r="C270" s="173"/>
      <c r="D270" s="173"/>
      <c r="E270" s="173"/>
      <c r="F270" s="173"/>
      <c r="G270" s="173"/>
      <c r="H270" s="44"/>
    </row>
    <row r="271" s="2" customFormat="1">
      <c r="A271" s="38"/>
      <c r="B271" s="38"/>
      <c r="C271" s="38"/>
      <c r="D271" s="38"/>
      <c r="E271" s="38"/>
      <c r="F271" s="38"/>
      <c r="G271" s="38"/>
      <c r="H271" s="38"/>
    </row>
  </sheetData>
  <sheetProtection sheet="1" formatColumns="0" formatRows="0" objects="1" scenarios="1" spinCount="100000" saltValue="f8caUrQM6ULoDQhzeGrPytBw3AfwECmwBsIIMJcfC1p/qfhdPN0+gXRoP12Zed/xxRNFPWQjHVDSPusOR/frdw==" hashValue="Xly/U2PCg65a6DILrsOqelZ7v8oy5ITM6zaxLQXKJ04nuyOqvl52js3UxoSd38WDQiPDXcBSQaJWIgHsLzEQKQ==" algorithmName="SHA-512" password="CC4B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VLADIMÍR\Plhak</dc:creator>
  <cp:lastModifiedBy>VLADIMÍR\Plhak</cp:lastModifiedBy>
  <dcterms:created xsi:type="dcterms:W3CDTF">2023-02-14T07:55:11Z</dcterms:created>
  <dcterms:modified xsi:type="dcterms:W3CDTF">2023-02-14T07:55:20Z</dcterms:modified>
</cp:coreProperties>
</file>